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T:\General\01_AUDASA\17_FIRMES\3_Campañas y ensayos\2021\01_PliegoFirmes\MBC PO\"/>
    </mc:Choice>
  </mc:AlternateContent>
  <xr:revisionPtr revIDLastSave="0" documentId="13_ncr:1_{06A15142-D733-48E2-BF5D-E61E62E7D391}" xr6:coauthVersionLast="47" xr6:coauthVersionMax="47" xr10:uidLastSave="{00000000-0000-0000-0000-000000000000}"/>
  <bookViews>
    <workbookView xWindow="28680" yWindow="-120" windowWidth="19440" windowHeight="15000" tabRatio="754" activeTab="1" xr2:uid="{00000000-000D-0000-FFFF-FFFF00000000}"/>
  </bookViews>
  <sheets>
    <sheet name="ANEXO I Mediciones MBC PO" sheetId="5" r:id="rId1"/>
    <sheet name="Anexo II Modelo MBC PO" sheetId="7" r:id="rId2"/>
  </sheets>
  <definedNames>
    <definedName name="_xlnm.Print_Area" localSheetId="0">'ANEXO I Mediciones MBC PO'!$A$1:$K$73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1" i="5" l="1"/>
  <c r="E103" i="5" s="1"/>
  <c r="E100" i="5"/>
  <c r="E94" i="5"/>
  <c r="E93" i="5"/>
  <c r="E96" i="5" s="1"/>
  <c r="F88" i="5"/>
  <c r="G88" i="5"/>
  <c r="H88" i="5"/>
  <c r="E88" i="5"/>
  <c r="E89" i="5" s="1"/>
  <c r="F71" i="5"/>
  <c r="H33" i="5"/>
  <c r="H89" i="5" l="1"/>
  <c r="H48" i="5"/>
  <c r="H47" i="5"/>
  <c r="H46" i="5"/>
  <c r="H45" i="5"/>
  <c r="H44" i="5"/>
  <c r="H43" i="5"/>
  <c r="H42" i="5"/>
  <c r="H41" i="5"/>
  <c r="H40" i="5"/>
  <c r="H39" i="5"/>
  <c r="H38" i="5"/>
  <c r="H37" i="5"/>
  <c r="H36" i="5"/>
  <c r="H35" i="5"/>
  <c r="H34" i="5"/>
  <c r="H32" i="5"/>
  <c r="H31" i="5"/>
  <c r="H30" i="5"/>
  <c r="H29" i="5"/>
  <c r="H22" i="5"/>
  <c r="H21" i="5"/>
  <c r="H20" i="5"/>
  <c r="H19" i="5"/>
  <c r="H18" i="5"/>
  <c r="G8" i="5"/>
  <c r="G7" i="5"/>
  <c r="H49" i="5" l="1"/>
  <c r="H17" i="5"/>
  <c r="H23" i="5" s="1"/>
  <c r="G9" i="5"/>
</calcChain>
</file>

<file path=xl/sharedStrings.xml><?xml version="1.0" encoding="utf-8"?>
<sst xmlns="http://schemas.openxmlformats.org/spreadsheetml/2006/main" count="358" uniqueCount="130">
  <si>
    <t>Fresado y reposición BBTM11B</t>
  </si>
  <si>
    <t>Precio Unitario</t>
  </si>
  <si>
    <t>Importe</t>
  </si>
  <si>
    <t>m2</t>
  </si>
  <si>
    <t>Fresado de firme existente por medios mecánicos hasta una profundidad de 3cm, incluso carga y transporte a vertedero autorizado. La posterior aplicación de riego de adherencia con C60B4ADH (0,7kg/m2 de dotación mínima) y finalmente el extendido de 3 cm de mezcla tipo BB TM 11 B incluyendo fabricación, transporte, extendido y compactación incluido betún PMB 45/80-60 con una dotación mínima de 4,75% en peso sobre la mezcla y relación filler-betún 1,0.</t>
  </si>
  <si>
    <t>Saneos localizados 8cm</t>
  </si>
  <si>
    <t>Medición</t>
  </si>
  <si>
    <t>P. Unit</t>
  </si>
  <si>
    <t>Ml</t>
  </si>
  <si>
    <t xml:space="preserve">1.ACTUACIONES EN RAMALES DE LA AP-9 </t>
  </si>
  <si>
    <t>2.- ACTUACIONES EN DIFERENTES PUNTOS DEL TRONCO DE LA AP-9</t>
  </si>
  <si>
    <t>3.- REPOSICIÓN DE MARCAS VIALES</t>
  </si>
  <si>
    <t xml:space="preserve">Banda Transversal de Alerta </t>
  </si>
  <si>
    <t>Sellado de Fisuras</t>
  </si>
  <si>
    <t>Marcas viales reflectantes emulsión al agua</t>
  </si>
  <si>
    <t>Ml Marca Vial reflectante emulsión al agua. Dotación 0,75 kg/m2 pintura y 0,5 kg/m2 microesferas (línea de eje en tronco de 10 cm de ancho).</t>
  </si>
  <si>
    <t>Ml Marca Vial reflectante emulsión al agua. Dotación 0,75 kg/m2 pintura y 0,5 kg/m2 microesferas (línea de borde en ramales de 15 cm de ancho).</t>
  </si>
  <si>
    <t>Ml Marca Vial reflectante emulsión al agua. Dotación 0,75 kg/m2 pintura y 0,5 kg/m2 microesferas (línea de borde en tronco de 20 cm de ancho).</t>
  </si>
  <si>
    <t>Ml Marca Vial reflectante emulsión al agua. Dotación 0,75 kg/m2 pintura y 0,5 kg/m2 microesferas (línea de tacos de 40 cm de ancho, «taqueado»).</t>
  </si>
  <si>
    <t>m</t>
  </si>
  <si>
    <t>Aplicación en caliente de un producto de sellado, con unidad de abono por metro lineal de sellado sobre grietas objeto de tratamiento, estableciendo un puente estanco entre sus bordes más una cobertura de árido fino</t>
  </si>
  <si>
    <t>TRAMO</t>
  </si>
  <si>
    <t>ENLACE</t>
  </si>
  <si>
    <t>RAMAL</t>
  </si>
  <si>
    <t>LARGO (m)</t>
  </si>
  <si>
    <t>ANCHO (m)</t>
  </si>
  <si>
    <t>SUPERFICIE (m2)</t>
  </si>
  <si>
    <t>ESPESOR (cm)</t>
  </si>
  <si>
    <t>MEZCLA BITUMINOSA EN CALIENTE</t>
  </si>
  <si>
    <t>8cm</t>
  </si>
  <si>
    <t>DECRECIENTE</t>
  </si>
  <si>
    <t>CRECIENTE</t>
  </si>
  <si>
    <t>SENTIDO</t>
  </si>
  <si>
    <t>PK ini</t>
  </si>
  <si>
    <t>PK fin</t>
  </si>
  <si>
    <t>3 cm</t>
  </si>
  <si>
    <t>F3R3 BBTM11B</t>
  </si>
  <si>
    <t>8 cm</t>
  </si>
  <si>
    <t>BBTM11B</t>
  </si>
  <si>
    <t>Subtotal</t>
  </si>
  <si>
    <t>TOTAL SIN IVA</t>
  </si>
  <si>
    <t>TOTAL CON IVA</t>
  </si>
  <si>
    <t>Fresado de firme existente por medios mecánicos hasta una profundidad de 8 cm, incluso carga y transporte a vertedero autorizado; posterior aplicación de riego de adherencia con C60B4ADH (0,5kg/m2 de dotación mínima) y finalmente el extendido de 6 cm de mezcla tipo AC16surf S incluyendo fabricación, transporte, extendido y compactación incluido betún B 50/70 con una dotación mínima de 4,5% en peso sobre la mezcla y relación filler-betún 1,0.</t>
  </si>
  <si>
    <t>Línea 10 cm</t>
  </si>
  <si>
    <t>Línea 15 cm</t>
  </si>
  <si>
    <t>Línea 20cm</t>
  </si>
  <si>
    <t>Línea 40 cm</t>
  </si>
  <si>
    <t>FIRME</t>
  </si>
  <si>
    <t>MARCAS VIALES</t>
  </si>
  <si>
    <t>Saneos</t>
  </si>
  <si>
    <t>Fecha - sello y firma de la empresa</t>
  </si>
  <si>
    <t>AC16 SURF S</t>
  </si>
  <si>
    <t>Teis - Rebullón</t>
  </si>
  <si>
    <t>E. Rebullón</t>
  </si>
  <si>
    <t>Ramal B-V</t>
  </si>
  <si>
    <t>1. ACTUACIONES EN RAMALES DE LA AP-9</t>
  </si>
  <si>
    <t>130+350</t>
  </si>
  <si>
    <t>129+000</t>
  </si>
  <si>
    <t>128+525</t>
  </si>
  <si>
    <t>130+310</t>
  </si>
  <si>
    <t>E. Poio</t>
  </si>
  <si>
    <t>REC</t>
  </si>
  <si>
    <t>131+300</t>
  </si>
  <si>
    <t>131+400</t>
  </si>
  <si>
    <t>131+520</t>
  </si>
  <si>
    <t>131+555</t>
  </si>
  <si>
    <t>131+900</t>
  </si>
  <si>
    <t>131+960</t>
  </si>
  <si>
    <t>125+600</t>
  </si>
  <si>
    <t>Enl. Pont. Norte</t>
  </si>
  <si>
    <t>131+100</t>
  </si>
  <si>
    <t>Pte. Ría</t>
  </si>
  <si>
    <t>131+200</t>
  </si>
  <si>
    <t>130+900</t>
  </si>
  <si>
    <t>P. Figueirido 138</t>
  </si>
  <si>
    <t>playa salida</t>
  </si>
  <si>
    <t>132+950</t>
  </si>
  <si>
    <t>133+002</t>
  </si>
  <si>
    <t>E. Cangas</t>
  </si>
  <si>
    <t>RSext</t>
  </si>
  <si>
    <t>143+800</t>
  </si>
  <si>
    <t>0+400</t>
  </si>
  <si>
    <t>0+430</t>
  </si>
  <si>
    <t>0+870</t>
  </si>
  <si>
    <t>1+070</t>
  </si>
  <si>
    <t xml:space="preserve">RED </t>
  </si>
  <si>
    <t>0+325</t>
  </si>
  <si>
    <t>0+375</t>
  </si>
  <si>
    <t>150+300</t>
  </si>
  <si>
    <t>E. Peinador</t>
  </si>
  <si>
    <t>REext</t>
  </si>
  <si>
    <t>161+900</t>
  </si>
  <si>
    <t>164+470</t>
  </si>
  <si>
    <t>175+240</t>
  </si>
  <si>
    <t>Caldas - Pont. Norte</t>
  </si>
  <si>
    <t>Pont. Norte - Pont. Sur</t>
  </si>
  <si>
    <t>Pont. Sur - Rande</t>
  </si>
  <si>
    <t>PO-10</t>
  </si>
  <si>
    <t>PO-11</t>
  </si>
  <si>
    <t>Rande - Puxeiros</t>
  </si>
  <si>
    <t>Puxeiros - Tui</t>
  </si>
  <si>
    <t>SANEOS EN DISTINTOS TRAMOS</t>
  </si>
  <si>
    <t>-</t>
  </si>
  <si>
    <t>2. ACTUACIONES EN DIFERENTES PUNTOS DEL TRONCO DE LA AP-9</t>
  </si>
  <si>
    <t>3. SELLADO DE FISURAS</t>
  </si>
  <si>
    <t>Padrón - Caldas</t>
  </si>
  <si>
    <t>E. Carracedo</t>
  </si>
  <si>
    <t>E. Caldas</t>
  </si>
  <si>
    <t>E. Curro</t>
  </si>
  <si>
    <t>132+000</t>
  </si>
  <si>
    <t>133+000</t>
  </si>
  <si>
    <t>137+500</t>
  </si>
  <si>
    <t>145+000</t>
  </si>
  <si>
    <t>142+000</t>
  </si>
  <si>
    <t>136+000</t>
  </si>
  <si>
    <t>132+500</t>
  </si>
  <si>
    <t>RSC 138</t>
  </si>
  <si>
    <t>PONTEVEDRA NORTE - PONTEVEDRA SUR</t>
  </si>
  <si>
    <t>REC Poio</t>
  </si>
  <si>
    <t>total</t>
  </si>
  <si>
    <t>Fisuras</t>
  </si>
  <si>
    <t>Ud.</t>
  </si>
  <si>
    <t>ml</t>
  </si>
  <si>
    <t>Total</t>
  </si>
  <si>
    <t>1000 m</t>
  </si>
  <si>
    <t>500m</t>
  </si>
  <si>
    <t>Playa de Peaje</t>
  </si>
  <si>
    <t>variable</t>
  </si>
  <si>
    <t>Banda Transversal de Alerta Peaje Alba (PK 129)</t>
  </si>
  <si>
    <t>Banda Transversal de Alerta Peaje Figueirido (PK 137)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</si>
</sst>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0.0"/>
    <numFmt numFmtId="166" formatCode="#,##0\ _€"/>
    <numFmt numFmtId="167" formatCode="#,##0.0000\ _€"/>
    <numFmt numFmtId="168" formatCode="#,##0.0"/>
  </numFmts>
  <fonts count="10" x14ac:knownFonts="1">
    <font>
      <sz val="11"/>
      <color theme="1"/>
      <name val="Calibri"/>
      <family val="2"/>
      <scheme val="minor"/>
    </font>
    <font>
      <b/>
      <sz val="11"/>
      <color rgb="FFFF0000"/>
      <name val="Book Antiqua"/>
      <family val="1"/>
    </font>
    <font>
      <sz val="11"/>
      <color rgb="FFFF0000"/>
      <name val="Book Antiqua"/>
      <family val="1"/>
    </font>
    <font>
      <sz val="11"/>
      <color theme="1"/>
      <name val="Book Antiqua"/>
      <family val="1"/>
    </font>
    <font>
      <b/>
      <sz val="10"/>
      <color theme="1"/>
      <name val="Book Antiqua"/>
      <family val="1"/>
    </font>
    <font>
      <sz val="11"/>
      <name val="Book Antiqua"/>
      <family val="1"/>
    </font>
    <font>
      <b/>
      <sz val="11"/>
      <color theme="1"/>
      <name val="Book Antiqua"/>
      <family val="1"/>
    </font>
    <font>
      <b/>
      <sz val="11"/>
      <color indexed="8"/>
      <name val="Book Antiqua"/>
      <family val="1"/>
    </font>
    <font>
      <b/>
      <sz val="11"/>
      <name val="Book Antiqua"/>
      <family val="1"/>
    </font>
    <font>
      <b/>
      <sz val="20"/>
      <color theme="1"/>
      <name val="Book Antiqua"/>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96">
    <xf numFmtId="0" fontId="0" fillId="0" borderId="0" xfId="0"/>
    <xf numFmtId="0" fontId="3" fillId="0" borderId="0" xfId="0" applyFont="1"/>
    <xf numFmtId="0" fontId="3" fillId="2" borderId="0" xfId="0" applyFont="1" applyFill="1"/>
    <xf numFmtId="0" fontId="5" fillId="0" borderId="0" xfId="0" applyFont="1"/>
    <xf numFmtId="0" fontId="3" fillId="0" borderId="0" xfId="0" applyFont="1" applyAlignment="1">
      <alignment horizontal="left" wrapText="1"/>
    </xf>
    <xf numFmtId="0" fontId="8" fillId="0" borderId="0" xfId="0" applyFont="1" applyAlignment="1">
      <alignment horizontal="left" wrapText="1"/>
    </xf>
    <xf numFmtId="4" fontId="3" fillId="4" borderId="0" xfId="0" applyNumberFormat="1" applyFont="1" applyFill="1" applyAlignment="1">
      <alignment horizontal="center" vertical="center"/>
    </xf>
    <xf numFmtId="0" fontId="8" fillId="0" borderId="0" xfId="0" applyFont="1"/>
    <xf numFmtId="4" fontId="3" fillId="0" borderId="0" xfId="0" applyNumberFormat="1" applyFont="1"/>
    <xf numFmtId="4" fontId="8" fillId="0" borderId="0" xfId="0" applyNumberFormat="1" applyFont="1"/>
    <xf numFmtId="0" fontId="3" fillId="4" borderId="0" xfId="0" applyFont="1" applyFill="1" applyAlignment="1">
      <alignment horizontal="center" vertical="center"/>
    </xf>
    <xf numFmtId="0" fontId="3" fillId="4" borderId="0" xfId="0" applyFont="1" applyFill="1" applyAlignment="1">
      <alignment horizontal="left" vertical="center" wrapText="1"/>
    </xf>
    <xf numFmtId="0" fontId="2" fillId="0" borderId="0" xfId="0" applyFont="1"/>
    <xf numFmtId="0" fontId="1" fillId="0" borderId="0" xfId="0" applyFont="1"/>
    <xf numFmtId="0" fontId="2" fillId="0" borderId="0" xfId="0" applyFont="1" applyAlignment="1">
      <alignment horizontal="center"/>
    </xf>
    <xf numFmtId="0" fontId="3" fillId="4"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center" wrapText="1"/>
    </xf>
    <xf numFmtId="4" fontId="5" fillId="0" borderId="0" xfId="0" applyNumberFormat="1" applyFont="1"/>
    <xf numFmtId="0" fontId="2" fillId="0" borderId="0" xfId="0" applyFont="1" applyFill="1"/>
    <xf numFmtId="4" fontId="2" fillId="0" borderId="0" xfId="0" applyNumberFormat="1" applyFont="1" applyFill="1"/>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4" fontId="6" fillId="0" borderId="0" xfId="0" applyNumberFormat="1" applyFont="1"/>
    <xf numFmtId="0" fontId="5" fillId="0" borderId="0" xfId="0" applyFont="1" applyFill="1"/>
    <xf numFmtId="0" fontId="3" fillId="0" borderId="7" xfId="0" applyFont="1" applyBorder="1"/>
    <xf numFmtId="0" fontId="3" fillId="0" borderId="0" xfId="0" applyFont="1" applyBorder="1"/>
    <xf numFmtId="0" fontId="6" fillId="0" borderId="0" xfId="0" applyFont="1"/>
    <xf numFmtId="167" fontId="3" fillId="0" borderId="0" xfId="0" applyNumberFormat="1" applyFont="1"/>
    <xf numFmtId="3" fontId="6" fillId="0" borderId="0" xfId="0" applyNumberFormat="1" applyFont="1" applyAlignment="1">
      <alignment horizontal="center" vertical="center"/>
    </xf>
    <xf numFmtId="164" fontId="3" fillId="0" borderId="0" xfId="0" applyNumberFormat="1" applyFont="1" applyAlignment="1">
      <alignment horizontal="center" vertical="center"/>
    </xf>
    <xf numFmtId="3" fontId="3" fillId="0" borderId="0" xfId="0" applyNumberFormat="1" applyFont="1" applyAlignment="1">
      <alignment horizontal="center" vertical="center"/>
    </xf>
    <xf numFmtId="165" fontId="3" fillId="0" borderId="0" xfId="0" applyNumberFormat="1" applyFont="1" applyAlignment="1">
      <alignment horizontal="center" vertical="center"/>
    </xf>
    <xf numFmtId="166" fontId="3" fillId="0" borderId="0" xfId="0" applyNumberFormat="1" applyFont="1" applyAlignment="1">
      <alignment horizontal="center" vertical="center"/>
    </xf>
    <xf numFmtId="0" fontId="3" fillId="0" borderId="10" xfId="0" applyFont="1" applyBorder="1"/>
    <xf numFmtId="164"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166" fontId="3" fillId="0" borderId="1" xfId="0" applyNumberFormat="1" applyFont="1" applyBorder="1" applyAlignment="1">
      <alignment horizontal="center" vertical="center"/>
    </xf>
    <xf numFmtId="164" fontId="3" fillId="0" borderId="3" xfId="0" applyNumberFormat="1" applyFont="1" applyBorder="1" applyAlignment="1">
      <alignment horizontal="center" vertical="center"/>
    </xf>
    <xf numFmtId="3"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3" fillId="0" borderId="3" xfId="0" applyNumberFormat="1" applyFont="1" applyBorder="1" applyAlignment="1">
      <alignment horizontal="center" vertical="center"/>
    </xf>
    <xf numFmtId="0" fontId="3" fillId="0" borderId="11" xfId="0" applyFont="1" applyBorder="1"/>
    <xf numFmtId="164" fontId="3" fillId="0" borderId="4" xfId="0" applyNumberFormat="1" applyFont="1" applyBorder="1" applyAlignment="1">
      <alignment horizontal="center" vertical="center"/>
    </xf>
    <xf numFmtId="3" fontId="3" fillId="0" borderId="4" xfId="0" applyNumberFormat="1" applyFont="1" applyBorder="1" applyAlignment="1">
      <alignment horizontal="center" vertical="center"/>
    </xf>
    <xf numFmtId="165" fontId="3" fillId="0" borderId="4" xfId="0" applyNumberFormat="1" applyFont="1" applyBorder="1" applyAlignment="1">
      <alignment horizontal="center" vertical="center"/>
    </xf>
    <xf numFmtId="166" fontId="3" fillId="0" borderId="4" xfId="0" applyNumberFormat="1" applyFont="1" applyBorder="1" applyAlignment="1">
      <alignment horizontal="center" vertical="center"/>
    </xf>
    <xf numFmtId="164" fontId="3" fillId="0" borderId="12"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3" fillId="0" borderId="3" xfId="0" applyFont="1" applyBorder="1"/>
    <xf numFmtId="0" fontId="3" fillId="0" borderId="4" xfId="0" applyFont="1" applyBorder="1"/>
    <xf numFmtId="0" fontId="3" fillId="0" borderId="3" xfId="0" applyFont="1" applyBorder="1" applyAlignment="1">
      <alignment horizontal="center" vertical="center"/>
    </xf>
    <xf numFmtId="0" fontId="3" fillId="0" borderId="1" xfId="0" applyFont="1" applyBorder="1" applyAlignment="1">
      <alignment horizontal="center" vertical="center"/>
    </xf>
    <xf numFmtId="166" fontId="3" fillId="0" borderId="13" xfId="0" applyNumberFormat="1" applyFont="1" applyBorder="1" applyAlignment="1">
      <alignment horizontal="center" vertical="center"/>
    </xf>
    <xf numFmtId="166" fontId="3" fillId="0" borderId="2" xfId="0" applyNumberFormat="1" applyFont="1" applyBorder="1" applyAlignment="1">
      <alignment horizontal="center" vertical="center"/>
    </xf>
    <xf numFmtId="3" fontId="3" fillId="0" borderId="2" xfId="0" applyNumberFormat="1" applyFont="1" applyBorder="1" applyAlignment="1">
      <alignment horizontal="center" vertical="center"/>
    </xf>
    <xf numFmtId="165" fontId="3" fillId="0" borderId="2" xfId="0" applyNumberFormat="1" applyFont="1" applyBorder="1" applyAlignment="1">
      <alignment horizontal="center" vertical="center"/>
    </xf>
    <xf numFmtId="0" fontId="3" fillId="0" borderId="2" xfId="0" applyFont="1" applyBorder="1"/>
    <xf numFmtId="164" fontId="3" fillId="0" borderId="2" xfId="0" applyNumberFormat="1" applyFont="1" applyBorder="1" applyAlignment="1">
      <alignment horizontal="center" vertical="center"/>
    </xf>
    <xf numFmtId="166" fontId="2" fillId="0" borderId="0" xfId="0" applyNumberFormat="1" applyFont="1"/>
    <xf numFmtId="0" fontId="1" fillId="0" borderId="0" xfId="0"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3" fontId="2" fillId="0" borderId="0" xfId="0" applyNumberFormat="1" applyFont="1" applyAlignment="1">
      <alignment horizontal="center" vertical="center"/>
    </xf>
    <xf numFmtId="165" fontId="3" fillId="0" borderId="12" xfId="0" applyNumberFormat="1" applyFont="1" applyBorder="1" applyAlignment="1">
      <alignment horizontal="center" vertical="center"/>
    </xf>
    <xf numFmtId="166" fontId="3" fillId="0" borderId="12" xfId="0" applyNumberFormat="1" applyFont="1" applyBorder="1" applyAlignment="1">
      <alignment horizontal="center" vertical="center"/>
    </xf>
    <xf numFmtId="166" fontId="3" fillId="0" borderId="0" xfId="0" applyNumberFormat="1" applyFont="1"/>
    <xf numFmtId="164" fontId="3" fillId="0" borderId="15" xfId="0" applyNumberFormat="1" applyFont="1" applyBorder="1" applyAlignment="1">
      <alignment horizontal="center" vertical="center"/>
    </xf>
    <xf numFmtId="3" fontId="3" fillId="0" borderId="15" xfId="0" applyNumberFormat="1" applyFont="1" applyBorder="1" applyAlignment="1">
      <alignment horizontal="center" vertical="center"/>
    </xf>
    <xf numFmtId="165" fontId="3" fillId="0" borderId="15" xfId="0" applyNumberFormat="1" applyFont="1" applyBorder="1" applyAlignment="1">
      <alignment horizontal="center" vertical="center"/>
    </xf>
    <xf numFmtId="166" fontId="3" fillId="0" borderId="15" xfId="0" applyNumberFormat="1" applyFont="1" applyBorder="1" applyAlignment="1">
      <alignment horizontal="center" vertical="center"/>
    </xf>
    <xf numFmtId="0" fontId="6" fillId="0" borderId="0" xfId="0" applyFont="1" applyAlignment="1">
      <alignment horizontal="right"/>
    </xf>
    <xf numFmtId="0" fontId="6"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center" vertical="center"/>
    </xf>
    <xf numFmtId="0" fontId="3" fillId="0" borderId="3" xfId="0" applyFont="1" applyBorder="1" applyAlignment="1">
      <alignment horizontal="center"/>
    </xf>
    <xf numFmtId="0" fontId="3" fillId="0" borderId="9" xfId="0" applyFont="1" applyBorder="1" applyAlignment="1">
      <alignment horizontal="center"/>
    </xf>
    <xf numFmtId="0" fontId="3" fillId="0" borderId="2" xfId="0" applyFont="1" applyBorder="1" applyAlignment="1">
      <alignment horizontal="center" vertical="center"/>
    </xf>
    <xf numFmtId="0" fontId="3" fillId="0" borderId="0" xfId="0" applyFont="1" applyAlignment="1">
      <alignment horizontal="center"/>
    </xf>
    <xf numFmtId="0" fontId="6" fillId="2" borderId="0" xfId="0" applyFont="1" applyFill="1"/>
    <xf numFmtId="0" fontId="6" fillId="0" borderId="2" xfId="0" applyFont="1" applyBorder="1" applyAlignment="1">
      <alignment horizontal="center" vertical="center" wrapText="1"/>
    </xf>
    <xf numFmtId="4" fontId="3" fillId="3" borderId="2" xfId="0" applyNumberFormat="1" applyFont="1" applyFill="1" applyBorder="1" applyAlignment="1">
      <alignment horizontal="center" vertical="center"/>
    </xf>
    <xf numFmtId="4" fontId="3" fillId="3" borderId="0" xfId="0" applyNumberFormat="1" applyFont="1" applyFill="1" applyAlignment="1">
      <alignment horizontal="center" vertical="center"/>
    </xf>
    <xf numFmtId="0" fontId="8" fillId="0" borderId="2" xfId="0" applyFont="1" applyFill="1" applyBorder="1" applyAlignment="1">
      <alignment horizontal="center" vertical="center" wrapText="1"/>
    </xf>
    <xf numFmtId="4" fontId="5" fillId="0" borderId="2"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2" xfId="0" applyNumberFormat="1" applyFont="1" applyBorder="1" applyAlignment="1">
      <alignment horizontal="center" vertical="center"/>
    </xf>
    <xf numFmtId="4" fontId="3" fillId="0" borderId="2" xfId="0" applyNumberFormat="1" applyFont="1" applyBorder="1" applyAlignment="1">
      <alignment vertical="center"/>
    </xf>
    <xf numFmtId="0" fontId="6" fillId="0" borderId="0" xfId="0" applyFont="1" applyFill="1"/>
    <xf numFmtId="0" fontId="3" fillId="0" borderId="16" xfId="0" applyFont="1" applyBorder="1"/>
    <xf numFmtId="0" fontId="3" fillId="0" borderId="0" xfId="0" applyFont="1" applyAlignment="1">
      <alignment horizontal="right"/>
    </xf>
    <xf numFmtId="4" fontId="5" fillId="0" borderId="2" xfId="0" applyNumberFormat="1" applyFont="1" applyBorder="1" applyAlignment="1">
      <alignment horizontal="left" vertical="top" wrapText="1"/>
    </xf>
    <xf numFmtId="164"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xf>
    <xf numFmtId="166" fontId="5" fillId="0" borderId="0" xfId="0" applyNumberFormat="1" applyFont="1" applyFill="1" applyAlignment="1">
      <alignment horizontal="center" vertical="center"/>
    </xf>
    <xf numFmtId="0" fontId="8" fillId="0" borderId="5" xfId="0"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8" fillId="0" borderId="14" xfId="0" applyNumberFormat="1" applyFont="1" applyFill="1" applyBorder="1" applyAlignment="1">
      <alignment horizontal="center" vertical="center"/>
    </xf>
    <xf numFmtId="3" fontId="8" fillId="0" borderId="2" xfId="0" applyNumberFormat="1" applyFont="1" applyFill="1" applyBorder="1" applyAlignment="1">
      <alignment horizontal="center" vertical="center" wrapText="1"/>
    </xf>
    <xf numFmtId="165" fontId="8" fillId="0" borderId="2" xfId="0" applyNumberFormat="1" applyFont="1" applyFill="1" applyBorder="1" applyAlignment="1">
      <alignment horizontal="center" vertical="center" wrapText="1"/>
    </xf>
    <xf numFmtId="166" fontId="8" fillId="0" borderId="2" xfId="0" applyNumberFormat="1" applyFont="1" applyFill="1" applyBorder="1" applyAlignment="1">
      <alignment horizontal="center" vertical="center" wrapText="1"/>
    </xf>
    <xf numFmtId="166" fontId="8" fillId="0" borderId="6"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xf>
    <xf numFmtId="164" fontId="5" fillId="0" borderId="12" xfId="0" applyNumberFormat="1" applyFont="1" applyFill="1" applyBorder="1" applyAlignment="1">
      <alignment horizontal="center" vertical="center"/>
    </xf>
    <xf numFmtId="3" fontId="5" fillId="0" borderId="1" xfId="0" applyNumberFormat="1" applyFont="1" applyFill="1" applyBorder="1" applyAlignment="1">
      <alignment horizontal="center" vertical="center"/>
    </xf>
    <xf numFmtId="165" fontId="5" fillId="0" borderId="12" xfId="0" applyNumberFormat="1" applyFont="1" applyFill="1" applyBorder="1" applyAlignment="1">
      <alignment horizontal="center" vertical="center"/>
    </xf>
    <xf numFmtId="166" fontId="5" fillId="0" borderId="12"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166" fontId="5" fillId="0" borderId="3"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3" fontId="6" fillId="0" borderId="16" xfId="0" applyNumberFormat="1" applyFont="1" applyBorder="1" applyAlignment="1">
      <alignment horizontal="center" vertical="center"/>
    </xf>
    <xf numFmtId="3" fontId="5" fillId="0" borderId="2" xfId="0" applyNumberFormat="1" applyFont="1" applyFill="1" applyBorder="1" applyAlignment="1">
      <alignment horizontal="center" vertical="center"/>
    </xf>
    <xf numFmtId="3" fontId="8" fillId="0" borderId="16" xfId="0" applyNumberFormat="1" applyFont="1" applyFill="1" applyBorder="1" applyAlignment="1">
      <alignment horizontal="center" vertical="center"/>
    </xf>
    <xf numFmtId="168" fontId="3" fillId="0" borderId="0" xfId="0" applyNumberFormat="1" applyFont="1" applyAlignment="1">
      <alignment horizontal="center" vertical="center"/>
    </xf>
    <xf numFmtId="168" fontId="6" fillId="0" borderId="0" xfId="0" applyNumberFormat="1" applyFont="1" applyAlignment="1">
      <alignment horizontal="center" vertical="center"/>
    </xf>
    <xf numFmtId="3" fontId="3" fillId="0" borderId="12" xfId="0" applyNumberFormat="1" applyFont="1" applyBorder="1" applyAlignment="1">
      <alignment horizontal="center" vertical="center"/>
    </xf>
    <xf numFmtId="0" fontId="6" fillId="0" borderId="15" xfId="0" applyFont="1" applyBorder="1"/>
    <xf numFmtId="0" fontId="3" fillId="0" borderId="15" xfId="0" applyFont="1" applyBorder="1"/>
    <xf numFmtId="167" fontId="3" fillId="0" borderId="15" xfId="0" applyNumberFormat="1" applyFont="1" applyBorder="1"/>
    <xf numFmtId="0" fontId="9" fillId="0" borderId="0" xfId="0" applyFont="1"/>
    <xf numFmtId="0" fontId="9" fillId="0" borderId="15" xfId="0" applyFont="1" applyBorder="1"/>
    <xf numFmtId="0" fontId="9" fillId="0" borderId="15" xfId="0" applyFont="1" applyFill="1" applyBorder="1"/>
    <xf numFmtId="164" fontId="3" fillId="0" borderId="0" xfId="0" applyNumberFormat="1" applyFont="1" applyBorder="1" applyAlignment="1">
      <alignment horizontal="center" vertical="center"/>
    </xf>
    <xf numFmtId="3" fontId="6" fillId="0" borderId="18" xfId="0" applyNumberFormat="1" applyFont="1" applyBorder="1" applyAlignment="1">
      <alignment horizontal="center" vertical="center"/>
    </xf>
    <xf numFmtId="0" fontId="6" fillId="0" borderId="1"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1" xfId="0" applyFont="1" applyBorder="1" applyAlignment="1">
      <alignment horizontal="center"/>
    </xf>
    <xf numFmtId="0" fontId="3" fillId="0" borderId="0" xfId="0" applyFont="1" applyBorder="1" applyAlignment="1">
      <alignment horizontal="center"/>
    </xf>
    <xf numFmtId="166" fontId="6"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xf>
    <xf numFmtId="166" fontId="3" fillId="0" borderId="0"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165" fontId="6" fillId="0" borderId="0" xfId="0" applyNumberFormat="1" applyFont="1" applyFill="1" applyBorder="1" applyAlignment="1">
      <alignment horizontal="center" vertical="center" wrapText="1"/>
    </xf>
    <xf numFmtId="4" fontId="3" fillId="0" borderId="0" xfId="0" applyNumberFormat="1" applyFont="1" applyFill="1"/>
    <xf numFmtId="0" fontId="8" fillId="0" borderId="2" xfId="0" applyFont="1" applyFill="1" applyBorder="1" applyAlignment="1">
      <alignment vertical="center"/>
    </xf>
    <xf numFmtId="0" fontId="6" fillId="0" borderId="2"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6"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9"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164" fontId="6" fillId="0" borderId="2" xfId="0" applyNumberFormat="1" applyFont="1" applyFill="1" applyBorder="1" applyAlignment="1">
      <alignment horizontal="center" vertical="center"/>
    </xf>
    <xf numFmtId="164" fontId="6" fillId="0" borderId="14" xfId="0" applyNumberFormat="1" applyFont="1" applyFill="1" applyBorder="1" applyAlignment="1">
      <alignment horizontal="center" vertical="center"/>
    </xf>
    <xf numFmtId="3" fontId="6" fillId="0" borderId="2"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166" fontId="6" fillId="0" borderId="2" xfId="0" applyNumberFormat="1" applyFont="1" applyFill="1" applyBorder="1" applyAlignment="1">
      <alignment horizontal="center" vertical="center" wrapText="1"/>
    </xf>
    <xf numFmtId="166" fontId="6" fillId="0" borderId="6"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0" xfId="0" applyFont="1" applyBorder="1" applyAlignment="1">
      <alignment vertical="center"/>
    </xf>
    <xf numFmtId="0" fontId="6" fillId="0" borderId="7" xfId="0" applyFont="1" applyBorder="1" applyAlignment="1">
      <alignment vertical="center"/>
    </xf>
    <xf numFmtId="3" fontId="3" fillId="0" borderId="0" xfId="0" applyNumberFormat="1" applyFont="1" applyBorder="1" applyAlignment="1">
      <alignment horizontal="center" vertical="center"/>
    </xf>
    <xf numFmtId="3" fontId="6"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168" fontId="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8" fontId="3" fillId="0" borderId="0" xfId="0" applyNumberFormat="1" applyFont="1" applyFill="1" applyBorder="1" applyAlignment="1">
      <alignment horizontal="center" vertical="center"/>
    </xf>
    <xf numFmtId="0" fontId="3" fillId="0" borderId="12" xfId="0" applyFont="1" applyBorder="1" applyAlignment="1">
      <alignment horizontal="center"/>
    </xf>
    <xf numFmtId="0" fontId="3" fillId="0" borderId="8" xfId="0" applyFont="1" applyBorder="1" applyAlignment="1">
      <alignment horizontal="center"/>
    </xf>
    <xf numFmtId="0" fontId="6" fillId="0" borderId="11" xfId="0" applyFont="1" applyBorder="1"/>
    <xf numFmtId="0" fontId="3" fillId="0" borderId="15" xfId="0" applyFont="1" applyBorder="1" applyAlignment="1">
      <alignment horizontal="center"/>
    </xf>
    <xf numFmtId="2" fontId="6" fillId="0" borderId="16" xfId="0" applyNumberFormat="1" applyFont="1" applyBorder="1" applyAlignment="1">
      <alignment horizontal="center" vertical="center"/>
    </xf>
    <xf numFmtId="3" fontId="3" fillId="4" borderId="2"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2" xfId="0" applyFont="1" applyFill="1" applyBorder="1" applyAlignment="1">
      <alignment horizontal="left" vertical="center"/>
    </xf>
    <xf numFmtId="0" fontId="5" fillId="0" borderId="5" xfId="0" applyFont="1" applyFill="1" applyBorder="1" applyAlignment="1">
      <alignment horizontal="center"/>
    </xf>
    <xf numFmtId="0" fontId="5" fillId="0" borderId="14" xfId="0" applyFont="1" applyFill="1" applyBorder="1" applyAlignment="1">
      <alignment horizontal="center"/>
    </xf>
    <xf numFmtId="166" fontId="5" fillId="0" borderId="14" xfId="0" applyNumberFormat="1" applyFont="1" applyFill="1" applyBorder="1" applyAlignment="1">
      <alignment horizontal="center"/>
    </xf>
    <xf numFmtId="166" fontId="5" fillId="0" borderId="6" xfId="0" applyNumberFormat="1" applyFont="1" applyFill="1" applyBorder="1" applyAlignment="1">
      <alignment horizontal="center"/>
    </xf>
    <xf numFmtId="0" fontId="3" fillId="0" borderId="0" xfId="0" applyFont="1" applyAlignment="1">
      <alignment horizontal="right"/>
    </xf>
    <xf numFmtId="0" fontId="3" fillId="0" borderId="17" xfId="0" applyFont="1" applyBorder="1" applyAlignment="1">
      <alignment horizontal="right"/>
    </xf>
    <xf numFmtId="0" fontId="6" fillId="0" borderId="0" xfId="0" applyFont="1" applyBorder="1" applyAlignment="1">
      <alignment horizontal="left" vertical="top"/>
    </xf>
    <xf numFmtId="0" fontId="6" fillId="0" borderId="15" xfId="0" applyFont="1" applyBorder="1" applyAlignment="1">
      <alignment horizontal="left" vertical="top"/>
    </xf>
    <xf numFmtId="0" fontId="6" fillId="2" borderId="2" xfId="0" applyFont="1" applyFill="1" applyBorder="1" applyAlignment="1">
      <alignment horizontal="center" vertical="center"/>
    </xf>
    <xf numFmtId="0" fontId="6" fillId="0" borderId="10" xfId="0"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12" xfId="0" applyNumberFormat="1" applyFont="1" applyFill="1" applyBorder="1" applyAlignment="1">
      <alignment horizontal="center" vertical="center"/>
    </xf>
    <xf numFmtId="3" fontId="6" fillId="0" borderId="9"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168" fontId="3" fillId="0" borderId="0" xfId="0" applyNumberFormat="1" applyFont="1" applyBorder="1" applyAlignment="1">
      <alignment horizontal="center" vertical="center"/>
    </xf>
    <xf numFmtId="168" fontId="6" fillId="0" borderId="0"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3" fillId="0" borderId="13"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07CF9-611E-46A3-A213-F5E7F22E8268}">
  <sheetPr>
    <pageSetUpPr fitToPage="1"/>
  </sheetPr>
  <dimension ref="A2:O104"/>
  <sheetViews>
    <sheetView showGridLines="0" topLeftCell="A64" zoomScale="70" zoomScaleNormal="70" workbookViewId="0">
      <selection activeCell="A75" sqref="A75:H103"/>
    </sheetView>
  </sheetViews>
  <sheetFormatPr baseColWidth="10" defaultColWidth="11.5703125" defaultRowHeight="16.5" x14ac:dyDescent="0.3"/>
  <cols>
    <col min="1" max="1" width="13.140625" style="1" customWidth="1"/>
    <col min="2" max="2" width="49.28515625" style="27" bestFit="1" customWidth="1"/>
    <col min="3" max="3" width="32" style="1" customWidth="1"/>
    <col min="4" max="4" width="30.7109375" style="30" customWidth="1"/>
    <col min="5" max="5" width="29.85546875" style="30" bestFit="1" customWidth="1"/>
    <col min="6" max="6" width="14.28515625" style="31" customWidth="1"/>
    <col min="7" max="7" width="10.85546875" style="32" customWidth="1"/>
    <col min="8" max="8" width="24" style="31" bestFit="1" customWidth="1"/>
    <col min="9" max="9" width="15.5703125" style="33" customWidth="1"/>
    <col min="10" max="10" width="38.7109375" style="33" customWidth="1"/>
    <col min="11" max="11" width="26.140625" style="28" customWidth="1"/>
    <col min="12" max="12" width="13.42578125" style="1" bestFit="1" customWidth="1"/>
    <col min="13" max="13" width="11.5703125" style="29"/>
    <col min="14" max="16384" width="11.5703125" style="1"/>
  </cols>
  <sheetData>
    <row r="2" spans="1:15" ht="26.25" x14ac:dyDescent="0.4">
      <c r="A2" s="123" t="s">
        <v>47</v>
      </c>
      <c r="B2" s="119"/>
      <c r="C2" s="120"/>
      <c r="D2" s="67"/>
      <c r="E2" s="67"/>
      <c r="F2" s="68"/>
      <c r="G2" s="69"/>
      <c r="H2" s="68"/>
      <c r="I2" s="70"/>
      <c r="J2" s="70"/>
    </row>
    <row r="4" spans="1:15" s="29" customFormat="1" x14ac:dyDescent="0.3">
      <c r="A4" s="27" t="s">
        <v>55</v>
      </c>
      <c r="B4" s="27"/>
      <c r="C4" s="1"/>
      <c r="D4" s="30"/>
      <c r="E4" s="30"/>
      <c r="F4" s="31"/>
      <c r="G4" s="32"/>
      <c r="H4" s="31"/>
      <c r="I4" s="33"/>
      <c r="J4" s="33"/>
      <c r="K4" s="28"/>
      <c r="L4" s="1"/>
      <c r="N4" s="1"/>
      <c r="O4" s="1"/>
    </row>
    <row r="6" spans="1:15" s="29" customFormat="1" ht="28.15" customHeight="1" x14ac:dyDescent="0.3">
      <c r="A6" s="1"/>
      <c r="B6" s="140" t="s">
        <v>21</v>
      </c>
      <c r="C6" s="141" t="s">
        <v>22</v>
      </c>
      <c r="D6" s="142" t="s">
        <v>23</v>
      </c>
      <c r="E6" s="143" t="s">
        <v>24</v>
      </c>
      <c r="F6" s="144" t="s">
        <v>25</v>
      </c>
      <c r="G6" s="143" t="s">
        <v>26</v>
      </c>
      <c r="H6" s="145" t="s">
        <v>27</v>
      </c>
      <c r="I6" s="146" t="s">
        <v>28</v>
      </c>
      <c r="K6" s="28"/>
      <c r="L6" s="27"/>
      <c r="N6" s="1"/>
      <c r="O6" s="1"/>
    </row>
    <row r="7" spans="1:15" s="29" customFormat="1" ht="16.5" customHeight="1" x14ac:dyDescent="0.3">
      <c r="A7" s="1"/>
      <c r="B7" s="57" t="s">
        <v>52</v>
      </c>
      <c r="C7" s="58" t="s">
        <v>53</v>
      </c>
      <c r="D7" s="58" t="s">
        <v>54</v>
      </c>
      <c r="E7" s="55">
        <v>660</v>
      </c>
      <c r="F7" s="56">
        <v>10.5</v>
      </c>
      <c r="G7" s="55">
        <f>+F7*E7</f>
        <v>6930</v>
      </c>
      <c r="H7" s="54" t="s">
        <v>29</v>
      </c>
      <c r="I7" s="54" t="s">
        <v>38</v>
      </c>
      <c r="K7" s="28"/>
      <c r="L7" s="1"/>
      <c r="N7" s="1"/>
      <c r="O7" s="1"/>
    </row>
    <row r="8" spans="1:15" s="29" customFormat="1" ht="16.5" customHeight="1" x14ac:dyDescent="0.3">
      <c r="A8" s="1"/>
      <c r="B8" s="57" t="s">
        <v>52</v>
      </c>
      <c r="C8" s="58" t="s">
        <v>53</v>
      </c>
      <c r="D8" s="58" t="s">
        <v>54</v>
      </c>
      <c r="E8" s="55">
        <v>240</v>
      </c>
      <c r="F8" s="56">
        <v>7.8</v>
      </c>
      <c r="G8" s="55">
        <f>+F8*E8</f>
        <v>1872</v>
      </c>
      <c r="H8" s="54" t="s">
        <v>29</v>
      </c>
      <c r="I8" s="54" t="s">
        <v>38</v>
      </c>
      <c r="K8" s="28"/>
      <c r="L8" s="1"/>
      <c r="N8" s="1"/>
      <c r="O8" s="1"/>
    </row>
    <row r="9" spans="1:15" s="29" customFormat="1" ht="16.5" customHeight="1" thickBot="1" x14ac:dyDescent="0.35">
      <c r="A9" s="1"/>
      <c r="B9" s="26"/>
      <c r="C9" s="30"/>
      <c r="D9" s="125"/>
      <c r="E9" s="31"/>
      <c r="F9" s="111"/>
      <c r="G9" s="126">
        <f>+SUM(G7:G8)</f>
        <v>8802</v>
      </c>
      <c r="H9" s="112"/>
      <c r="I9" s="48"/>
      <c r="K9" s="28"/>
      <c r="L9" s="1"/>
      <c r="N9" s="1"/>
      <c r="O9" s="1"/>
    </row>
    <row r="10" spans="1:15" x14ac:dyDescent="0.3">
      <c r="H10" s="29"/>
    </row>
    <row r="11" spans="1:15" x14ac:dyDescent="0.3">
      <c r="H11" s="29"/>
    </row>
    <row r="12" spans="1:15" x14ac:dyDescent="0.3">
      <c r="H12" s="29"/>
    </row>
    <row r="13" spans="1:15" s="28" customFormat="1" x14ac:dyDescent="0.3">
      <c r="A13" s="27" t="s">
        <v>103</v>
      </c>
      <c r="B13" s="27"/>
      <c r="C13" s="1"/>
      <c r="D13" s="30"/>
      <c r="E13" s="30"/>
      <c r="F13" s="31"/>
      <c r="G13" s="32"/>
      <c r="H13" s="31"/>
      <c r="I13" s="33"/>
      <c r="J13" s="33"/>
      <c r="L13" s="1"/>
      <c r="M13" s="29"/>
      <c r="N13" s="1"/>
      <c r="O13" s="1"/>
    </row>
    <row r="16" spans="1:15" s="29" customFormat="1" ht="30" x14ac:dyDescent="0.3">
      <c r="A16" s="1"/>
      <c r="B16" s="140" t="s">
        <v>21</v>
      </c>
      <c r="C16" s="95" t="s">
        <v>32</v>
      </c>
      <c r="D16" s="96" t="s">
        <v>33</v>
      </c>
      <c r="E16" s="97" t="s">
        <v>34</v>
      </c>
      <c r="F16" s="98" t="s">
        <v>24</v>
      </c>
      <c r="G16" s="99" t="s">
        <v>25</v>
      </c>
      <c r="H16" s="98" t="s">
        <v>26</v>
      </c>
      <c r="I16" s="100" t="s">
        <v>27</v>
      </c>
      <c r="J16" s="101" t="s">
        <v>28</v>
      </c>
      <c r="K16" s="28"/>
      <c r="L16" s="12"/>
      <c r="N16" s="1"/>
      <c r="O16" s="1"/>
    </row>
    <row r="17" spans="1:15" s="29" customFormat="1" x14ac:dyDescent="0.3">
      <c r="A17" s="1"/>
      <c r="B17" s="139" t="s">
        <v>117</v>
      </c>
      <c r="C17" s="24" t="s">
        <v>30</v>
      </c>
      <c r="D17" s="102" t="s">
        <v>56</v>
      </c>
      <c r="E17" s="103" t="s">
        <v>57</v>
      </c>
      <c r="F17" s="104">
        <v>1350</v>
      </c>
      <c r="G17" s="105">
        <v>7.9</v>
      </c>
      <c r="H17" s="104">
        <f>+G17*F17</f>
        <v>10665</v>
      </c>
      <c r="I17" s="106" t="s">
        <v>35</v>
      </c>
      <c r="J17" s="107" t="s">
        <v>36</v>
      </c>
      <c r="K17" s="28"/>
      <c r="L17" s="12"/>
      <c r="N17" s="1"/>
      <c r="O17" s="1"/>
    </row>
    <row r="18" spans="1:15" s="29" customFormat="1" x14ac:dyDescent="0.3">
      <c r="A18" s="1"/>
      <c r="B18" s="139" t="s">
        <v>117</v>
      </c>
      <c r="C18" s="24" t="s">
        <v>31</v>
      </c>
      <c r="D18" s="108" t="s">
        <v>58</v>
      </c>
      <c r="E18" s="92" t="s">
        <v>59</v>
      </c>
      <c r="F18" s="109">
        <v>1785</v>
      </c>
      <c r="G18" s="93">
        <v>3.9</v>
      </c>
      <c r="H18" s="109">
        <f t="shared" ref="H18:H22" si="0">+G18*F18</f>
        <v>6961.5</v>
      </c>
      <c r="I18" s="94" t="s">
        <v>35</v>
      </c>
      <c r="J18" s="110" t="s">
        <v>36</v>
      </c>
      <c r="K18" s="28"/>
      <c r="L18" s="12"/>
      <c r="N18" s="1"/>
      <c r="O18" s="1"/>
    </row>
    <row r="19" spans="1:15" s="29" customFormat="1" x14ac:dyDescent="0.3">
      <c r="A19" s="1"/>
      <c r="B19" s="139" t="s">
        <v>117</v>
      </c>
      <c r="C19" s="24" t="s">
        <v>31</v>
      </c>
      <c r="D19" s="108" t="s">
        <v>60</v>
      </c>
      <c r="E19" s="92" t="s">
        <v>61</v>
      </c>
      <c r="F19" s="109">
        <v>190</v>
      </c>
      <c r="G19" s="93">
        <v>4</v>
      </c>
      <c r="H19" s="109">
        <f t="shared" si="0"/>
        <v>760</v>
      </c>
      <c r="I19" s="94" t="s">
        <v>35</v>
      </c>
      <c r="J19" s="110" t="s">
        <v>36</v>
      </c>
      <c r="K19" s="28"/>
      <c r="L19" s="12"/>
      <c r="N19" s="1"/>
      <c r="O19" s="1"/>
    </row>
    <row r="20" spans="1:15" s="29" customFormat="1" x14ac:dyDescent="0.3">
      <c r="A20" s="1"/>
      <c r="B20" s="139" t="s">
        <v>117</v>
      </c>
      <c r="C20" s="24" t="s">
        <v>31</v>
      </c>
      <c r="D20" s="108" t="s">
        <v>62</v>
      </c>
      <c r="E20" s="92" t="s">
        <v>63</v>
      </c>
      <c r="F20" s="109">
        <v>100</v>
      </c>
      <c r="G20" s="93">
        <v>7.9</v>
      </c>
      <c r="H20" s="109">
        <f t="shared" si="0"/>
        <v>790</v>
      </c>
      <c r="I20" s="94" t="s">
        <v>35</v>
      </c>
      <c r="J20" s="110" t="s">
        <v>36</v>
      </c>
      <c r="K20" s="28"/>
      <c r="L20" s="12"/>
      <c r="N20" s="1"/>
      <c r="O20" s="1"/>
    </row>
    <row r="21" spans="1:15" s="29" customFormat="1" x14ac:dyDescent="0.3">
      <c r="A21" s="1"/>
      <c r="B21" s="139" t="s">
        <v>117</v>
      </c>
      <c r="C21" s="24" t="s">
        <v>31</v>
      </c>
      <c r="D21" s="108" t="s">
        <v>64</v>
      </c>
      <c r="E21" s="92" t="s">
        <v>65</v>
      </c>
      <c r="F21" s="109">
        <v>35</v>
      </c>
      <c r="G21" s="93">
        <v>3.9</v>
      </c>
      <c r="H21" s="109">
        <f t="shared" si="0"/>
        <v>136.5</v>
      </c>
      <c r="I21" s="94" t="s">
        <v>35</v>
      </c>
      <c r="J21" s="110" t="s">
        <v>36</v>
      </c>
      <c r="K21" s="28"/>
      <c r="L21" s="12"/>
      <c r="N21" s="1"/>
      <c r="O21" s="1"/>
    </row>
    <row r="22" spans="1:15" s="29" customFormat="1" ht="17.25" thickBot="1" x14ac:dyDescent="0.35">
      <c r="A22" s="1"/>
      <c r="B22" s="139" t="s">
        <v>117</v>
      </c>
      <c r="C22" s="24" t="s">
        <v>31</v>
      </c>
      <c r="D22" s="108" t="s">
        <v>66</v>
      </c>
      <c r="E22" s="92" t="s">
        <v>67</v>
      </c>
      <c r="F22" s="109">
        <v>60</v>
      </c>
      <c r="G22" s="93">
        <v>3.9</v>
      </c>
      <c r="H22" s="109">
        <f t="shared" si="0"/>
        <v>234</v>
      </c>
      <c r="I22" s="94" t="s">
        <v>35</v>
      </c>
      <c r="J22" s="110" t="s">
        <v>36</v>
      </c>
      <c r="K22" s="28"/>
      <c r="L22" s="12"/>
      <c r="N22" s="1"/>
      <c r="O22" s="1"/>
    </row>
    <row r="23" spans="1:15" s="29" customFormat="1" ht="17.25" thickBot="1" x14ac:dyDescent="0.35">
      <c r="A23" s="1"/>
      <c r="B23" s="139"/>
      <c r="C23" s="176"/>
      <c r="D23" s="177"/>
      <c r="E23" s="177"/>
      <c r="F23" s="177"/>
      <c r="G23" s="177"/>
      <c r="H23" s="115">
        <f>+SUM(H17:H22)</f>
        <v>19547</v>
      </c>
      <c r="I23" s="178"/>
      <c r="J23" s="179"/>
      <c r="K23" s="28"/>
      <c r="L23" s="59"/>
      <c r="N23" s="1"/>
      <c r="O23" s="1"/>
    </row>
    <row r="24" spans="1:15" s="29" customFormat="1" x14ac:dyDescent="0.3">
      <c r="A24" s="1"/>
      <c r="B24" s="60"/>
      <c r="C24" s="12"/>
      <c r="D24" s="61"/>
      <c r="E24" s="61"/>
      <c r="F24" s="62"/>
      <c r="G24" s="62"/>
      <c r="H24" s="63"/>
      <c r="I24" s="62"/>
      <c r="J24" s="14"/>
      <c r="K24" s="28"/>
      <c r="L24" s="12"/>
      <c r="N24" s="1"/>
      <c r="O24" s="1"/>
    </row>
    <row r="26" spans="1:15" s="29" customFormat="1" x14ac:dyDescent="0.3">
      <c r="A26" s="1"/>
      <c r="B26" s="27" t="s">
        <v>101</v>
      </c>
      <c r="D26" s="30"/>
      <c r="E26" s="30"/>
      <c r="F26" s="31"/>
      <c r="G26" s="32"/>
      <c r="H26" s="31"/>
      <c r="I26" s="33"/>
      <c r="J26" s="33"/>
      <c r="K26" s="28"/>
      <c r="L26" s="1"/>
      <c r="N26" s="1"/>
      <c r="O26" s="1"/>
    </row>
    <row r="28" spans="1:15" s="29" customFormat="1" ht="30" x14ac:dyDescent="0.3">
      <c r="A28" s="1"/>
      <c r="B28" s="140" t="s">
        <v>21</v>
      </c>
      <c r="C28" s="147" t="s">
        <v>32</v>
      </c>
      <c r="D28" s="148" t="s">
        <v>33</v>
      </c>
      <c r="E28" s="149" t="s">
        <v>34</v>
      </c>
      <c r="F28" s="150" t="s">
        <v>24</v>
      </c>
      <c r="G28" s="151" t="s">
        <v>25</v>
      </c>
      <c r="H28" s="150" t="s">
        <v>26</v>
      </c>
      <c r="I28" s="152" t="s">
        <v>27</v>
      </c>
      <c r="J28" s="153" t="s">
        <v>28</v>
      </c>
      <c r="K28" s="28"/>
      <c r="L28" s="1"/>
      <c r="N28" s="1"/>
      <c r="O28" s="1"/>
    </row>
    <row r="29" spans="1:15" s="29" customFormat="1" x14ac:dyDescent="0.3">
      <c r="A29" s="1"/>
      <c r="B29" s="127" t="s">
        <v>94</v>
      </c>
      <c r="C29" s="34" t="s">
        <v>30</v>
      </c>
      <c r="D29" s="35" t="s">
        <v>68</v>
      </c>
      <c r="E29" s="47" t="s">
        <v>102</v>
      </c>
      <c r="F29" s="36">
        <v>25</v>
      </c>
      <c r="G29" s="64">
        <v>6.5</v>
      </c>
      <c r="H29" s="36">
        <f t="shared" ref="H29:H36" si="1">+G29*F29</f>
        <v>162.5</v>
      </c>
      <c r="I29" s="65" t="s">
        <v>37</v>
      </c>
      <c r="J29" s="37" t="s">
        <v>51</v>
      </c>
      <c r="K29" s="28"/>
      <c r="L29" s="1"/>
      <c r="N29" s="1"/>
      <c r="O29" s="1"/>
    </row>
    <row r="30" spans="1:15" s="29" customFormat="1" x14ac:dyDescent="0.3">
      <c r="A30" s="1"/>
      <c r="B30" s="128" t="s">
        <v>94</v>
      </c>
      <c r="C30" s="25" t="s">
        <v>31</v>
      </c>
      <c r="D30" s="38" t="s">
        <v>69</v>
      </c>
      <c r="E30" s="30" t="s">
        <v>61</v>
      </c>
      <c r="F30" s="39">
        <v>45</v>
      </c>
      <c r="G30" s="32">
        <v>2.5</v>
      </c>
      <c r="H30" s="39">
        <f t="shared" si="1"/>
        <v>112.5</v>
      </c>
      <c r="I30" s="33" t="s">
        <v>37</v>
      </c>
      <c r="J30" s="41" t="s">
        <v>51</v>
      </c>
      <c r="K30" s="28"/>
      <c r="L30" s="1"/>
      <c r="N30" s="1"/>
      <c r="O30" s="1"/>
    </row>
    <row r="31" spans="1:15" s="29" customFormat="1" x14ac:dyDescent="0.3">
      <c r="A31" s="1"/>
      <c r="B31" s="128" t="s">
        <v>95</v>
      </c>
      <c r="C31" s="25" t="s">
        <v>30</v>
      </c>
      <c r="D31" s="38" t="s">
        <v>70</v>
      </c>
      <c r="E31" s="30" t="s">
        <v>71</v>
      </c>
      <c r="F31" s="39">
        <v>50</v>
      </c>
      <c r="G31" s="32">
        <v>3.8</v>
      </c>
      <c r="H31" s="39">
        <f t="shared" si="1"/>
        <v>190</v>
      </c>
      <c r="I31" s="33" t="s">
        <v>37</v>
      </c>
      <c r="J31" s="41" t="s">
        <v>51</v>
      </c>
      <c r="K31" s="28"/>
      <c r="L31" s="1"/>
      <c r="N31" s="1"/>
      <c r="O31" s="1"/>
    </row>
    <row r="32" spans="1:15" s="29" customFormat="1" x14ac:dyDescent="0.3">
      <c r="A32" s="1"/>
      <c r="B32" s="128" t="s">
        <v>95</v>
      </c>
      <c r="C32" s="25" t="s">
        <v>30</v>
      </c>
      <c r="D32" s="38" t="s">
        <v>72</v>
      </c>
      <c r="E32" s="30" t="s">
        <v>71</v>
      </c>
      <c r="F32" s="39">
        <v>25</v>
      </c>
      <c r="G32" s="32">
        <v>3.8</v>
      </c>
      <c r="H32" s="39">
        <f t="shared" si="1"/>
        <v>95</v>
      </c>
      <c r="I32" s="33" t="s">
        <v>37</v>
      </c>
      <c r="J32" s="41" t="s">
        <v>51</v>
      </c>
      <c r="K32" s="28"/>
      <c r="L32" s="1"/>
      <c r="N32" s="1"/>
      <c r="O32" s="1"/>
    </row>
    <row r="33" spans="1:15" s="29" customFormat="1" x14ac:dyDescent="0.3">
      <c r="A33" s="1"/>
      <c r="B33" s="128" t="s">
        <v>95</v>
      </c>
      <c r="C33" s="25" t="s">
        <v>31</v>
      </c>
      <c r="D33" s="38" t="s">
        <v>73</v>
      </c>
      <c r="E33" s="30" t="s">
        <v>71</v>
      </c>
      <c r="F33" s="39">
        <v>31</v>
      </c>
      <c r="G33" s="32">
        <v>3.8</v>
      </c>
      <c r="H33" s="39">
        <f t="shared" si="1"/>
        <v>117.8</v>
      </c>
      <c r="I33" s="33" t="s">
        <v>37</v>
      </c>
      <c r="J33" s="41" t="s">
        <v>51</v>
      </c>
      <c r="K33" s="28"/>
      <c r="L33" s="66"/>
      <c r="N33" s="1"/>
      <c r="O33" s="1"/>
    </row>
    <row r="34" spans="1:15" s="29" customFormat="1" x14ac:dyDescent="0.3">
      <c r="A34" s="1"/>
      <c r="B34" s="128" t="s">
        <v>96</v>
      </c>
      <c r="C34" s="25" t="s">
        <v>30</v>
      </c>
      <c r="D34" s="38" t="s">
        <v>74</v>
      </c>
      <c r="E34" s="30" t="s">
        <v>75</v>
      </c>
      <c r="F34" s="39">
        <v>70</v>
      </c>
      <c r="G34" s="32">
        <v>3</v>
      </c>
      <c r="H34" s="39">
        <f t="shared" si="1"/>
        <v>210</v>
      </c>
      <c r="I34" s="33" t="s">
        <v>37</v>
      </c>
      <c r="J34" s="41" t="s">
        <v>51</v>
      </c>
      <c r="K34" s="28"/>
      <c r="L34" s="1"/>
      <c r="N34" s="1"/>
      <c r="O34" s="1"/>
    </row>
    <row r="35" spans="1:15" s="29" customFormat="1" x14ac:dyDescent="0.3">
      <c r="A35" s="1"/>
      <c r="B35" s="128" t="s">
        <v>96</v>
      </c>
      <c r="C35" s="49" t="s">
        <v>31</v>
      </c>
      <c r="D35" s="38" t="s">
        <v>74</v>
      </c>
      <c r="E35" s="30" t="s">
        <v>75</v>
      </c>
      <c r="F35" s="39">
        <v>26</v>
      </c>
      <c r="G35" s="40">
        <v>2.5</v>
      </c>
      <c r="H35" s="39">
        <f t="shared" si="1"/>
        <v>65</v>
      </c>
      <c r="I35" s="41" t="s">
        <v>37</v>
      </c>
      <c r="J35" s="41" t="s">
        <v>51</v>
      </c>
      <c r="K35" s="28"/>
      <c r="L35" s="1"/>
      <c r="N35" s="1"/>
      <c r="O35" s="1"/>
    </row>
    <row r="36" spans="1:15" s="29" customFormat="1" x14ac:dyDescent="0.3">
      <c r="A36" s="1"/>
      <c r="B36" s="128" t="s">
        <v>96</v>
      </c>
      <c r="C36" s="49" t="s">
        <v>30</v>
      </c>
      <c r="D36" s="38" t="s">
        <v>76</v>
      </c>
      <c r="E36" s="30" t="s">
        <v>77</v>
      </c>
      <c r="F36" s="39">
        <v>52</v>
      </c>
      <c r="G36" s="40">
        <v>3.8</v>
      </c>
      <c r="H36" s="39">
        <f t="shared" si="1"/>
        <v>197.6</v>
      </c>
      <c r="I36" s="41" t="s">
        <v>37</v>
      </c>
      <c r="J36" s="41" t="s">
        <v>51</v>
      </c>
      <c r="K36" s="28"/>
      <c r="L36" s="1"/>
      <c r="N36" s="1"/>
      <c r="O36" s="1"/>
    </row>
    <row r="37" spans="1:15" s="29" customFormat="1" x14ac:dyDescent="0.3">
      <c r="A37" s="1"/>
      <c r="B37" s="128" t="s">
        <v>96</v>
      </c>
      <c r="C37" s="49" t="s">
        <v>102</v>
      </c>
      <c r="D37" s="38" t="s">
        <v>78</v>
      </c>
      <c r="E37" s="30" t="s">
        <v>79</v>
      </c>
      <c r="F37" s="39">
        <v>20</v>
      </c>
      <c r="G37" s="40">
        <v>3.5</v>
      </c>
      <c r="H37" s="39">
        <f t="shared" ref="H37:H48" si="2">+G37*F37</f>
        <v>70</v>
      </c>
      <c r="I37" s="41" t="s">
        <v>37</v>
      </c>
      <c r="J37" s="41" t="s">
        <v>51</v>
      </c>
      <c r="K37" s="28"/>
      <c r="L37" s="1"/>
      <c r="N37" s="1"/>
      <c r="O37" s="1"/>
    </row>
    <row r="38" spans="1:15" s="29" customFormat="1" x14ac:dyDescent="0.3">
      <c r="A38" s="1"/>
      <c r="B38" s="128" t="s">
        <v>96</v>
      </c>
      <c r="C38" s="49" t="s">
        <v>31</v>
      </c>
      <c r="D38" s="38" t="s">
        <v>80</v>
      </c>
      <c r="E38" s="30" t="s">
        <v>102</v>
      </c>
      <c r="F38" s="39">
        <v>40</v>
      </c>
      <c r="G38" s="40">
        <v>3.9</v>
      </c>
      <c r="H38" s="39">
        <f t="shared" si="2"/>
        <v>156</v>
      </c>
      <c r="I38" s="41" t="s">
        <v>37</v>
      </c>
      <c r="J38" s="41" t="s">
        <v>51</v>
      </c>
      <c r="K38" s="28"/>
      <c r="L38" s="1"/>
      <c r="N38" s="1"/>
      <c r="O38" s="1"/>
    </row>
    <row r="39" spans="1:15" s="29" customFormat="1" x14ac:dyDescent="0.3">
      <c r="A39" s="1"/>
      <c r="B39" s="128" t="s">
        <v>97</v>
      </c>
      <c r="C39" s="49" t="s">
        <v>31</v>
      </c>
      <c r="D39" s="38" t="s">
        <v>81</v>
      </c>
      <c r="E39" s="30" t="s">
        <v>82</v>
      </c>
      <c r="F39" s="39">
        <v>12</v>
      </c>
      <c r="G39" s="40">
        <v>4</v>
      </c>
      <c r="H39" s="39">
        <f t="shared" si="2"/>
        <v>48</v>
      </c>
      <c r="I39" s="41" t="s">
        <v>37</v>
      </c>
      <c r="J39" s="41" t="s">
        <v>51</v>
      </c>
      <c r="K39" s="28"/>
      <c r="L39" s="1"/>
      <c r="N39" s="1"/>
      <c r="O39" s="1"/>
    </row>
    <row r="40" spans="1:15" s="29" customFormat="1" x14ac:dyDescent="0.3">
      <c r="A40" s="1"/>
      <c r="B40" s="128" t="s">
        <v>97</v>
      </c>
      <c r="C40" s="49" t="s">
        <v>31</v>
      </c>
      <c r="D40" s="38" t="s">
        <v>83</v>
      </c>
      <c r="E40" s="30" t="s">
        <v>84</v>
      </c>
      <c r="F40" s="39">
        <v>183</v>
      </c>
      <c r="G40" s="40">
        <v>4</v>
      </c>
      <c r="H40" s="39">
        <f t="shared" si="2"/>
        <v>732</v>
      </c>
      <c r="I40" s="41" t="s">
        <v>37</v>
      </c>
      <c r="J40" s="41" t="s">
        <v>51</v>
      </c>
      <c r="K40" s="28"/>
      <c r="L40" s="1"/>
      <c r="N40" s="1"/>
      <c r="O40" s="1"/>
    </row>
    <row r="41" spans="1:15" s="29" customFormat="1" x14ac:dyDescent="0.3">
      <c r="A41" s="1"/>
      <c r="B41" s="128" t="s">
        <v>97</v>
      </c>
      <c r="C41" s="49" t="s">
        <v>30</v>
      </c>
      <c r="D41" s="38" t="s">
        <v>85</v>
      </c>
      <c r="E41" s="30" t="s">
        <v>102</v>
      </c>
      <c r="F41" s="39">
        <v>105</v>
      </c>
      <c r="G41" s="40">
        <v>3.7</v>
      </c>
      <c r="H41" s="39">
        <f t="shared" si="2"/>
        <v>388.5</v>
      </c>
      <c r="I41" s="41" t="s">
        <v>37</v>
      </c>
      <c r="J41" s="41" t="s">
        <v>51</v>
      </c>
      <c r="K41" s="28"/>
      <c r="L41" s="1"/>
      <c r="N41" s="1"/>
      <c r="O41" s="1"/>
    </row>
    <row r="42" spans="1:15" s="29" customFormat="1" x14ac:dyDescent="0.3">
      <c r="A42" s="1"/>
      <c r="B42" s="128" t="s">
        <v>98</v>
      </c>
      <c r="C42" s="49" t="s">
        <v>31</v>
      </c>
      <c r="D42" s="38" t="s">
        <v>86</v>
      </c>
      <c r="E42" s="30" t="s">
        <v>87</v>
      </c>
      <c r="F42" s="39">
        <v>48</v>
      </c>
      <c r="G42" s="40">
        <v>4</v>
      </c>
      <c r="H42" s="39">
        <f t="shared" si="2"/>
        <v>192</v>
      </c>
      <c r="I42" s="41" t="s">
        <v>37</v>
      </c>
      <c r="J42" s="41" t="s">
        <v>51</v>
      </c>
      <c r="K42" s="28"/>
      <c r="L42" s="1"/>
      <c r="N42" s="1"/>
      <c r="O42" s="1"/>
    </row>
    <row r="43" spans="1:15" s="29" customFormat="1" x14ac:dyDescent="0.3">
      <c r="A43" s="1"/>
      <c r="B43" s="128" t="s">
        <v>99</v>
      </c>
      <c r="C43" s="49" t="s">
        <v>30</v>
      </c>
      <c r="D43" s="38" t="s">
        <v>88</v>
      </c>
      <c r="E43" s="30" t="s">
        <v>102</v>
      </c>
      <c r="F43" s="39">
        <v>5</v>
      </c>
      <c r="G43" s="40">
        <v>3.5</v>
      </c>
      <c r="H43" s="39">
        <f t="shared" si="2"/>
        <v>17.5</v>
      </c>
      <c r="I43" s="41" t="s">
        <v>37</v>
      </c>
      <c r="J43" s="41" t="s">
        <v>51</v>
      </c>
      <c r="K43" s="28"/>
      <c r="L43" s="1"/>
      <c r="N43" s="1"/>
      <c r="O43" s="1"/>
    </row>
    <row r="44" spans="1:15" s="29" customFormat="1" x14ac:dyDescent="0.3">
      <c r="A44" s="1"/>
      <c r="B44" s="128" t="s">
        <v>99</v>
      </c>
      <c r="C44" s="49" t="s">
        <v>102</v>
      </c>
      <c r="D44" s="38" t="s">
        <v>89</v>
      </c>
      <c r="E44" s="30" t="s">
        <v>90</v>
      </c>
      <c r="F44" s="39">
        <v>20</v>
      </c>
      <c r="G44" s="40">
        <v>7</v>
      </c>
      <c r="H44" s="39">
        <f t="shared" si="2"/>
        <v>140</v>
      </c>
      <c r="I44" s="41" t="s">
        <v>37</v>
      </c>
      <c r="J44" s="41" t="s">
        <v>51</v>
      </c>
      <c r="K44" s="28"/>
      <c r="L44" s="1"/>
      <c r="N44" s="1"/>
      <c r="O44" s="1"/>
    </row>
    <row r="45" spans="1:15" s="29" customFormat="1" x14ac:dyDescent="0.3">
      <c r="A45" s="1"/>
      <c r="B45" s="128" t="s">
        <v>99</v>
      </c>
      <c r="C45" s="49" t="s">
        <v>102</v>
      </c>
      <c r="D45" s="38" t="s">
        <v>89</v>
      </c>
      <c r="E45" s="30" t="s">
        <v>90</v>
      </c>
      <c r="F45" s="39">
        <v>15</v>
      </c>
      <c r="G45" s="40">
        <v>4</v>
      </c>
      <c r="H45" s="39">
        <f t="shared" si="2"/>
        <v>60</v>
      </c>
      <c r="I45" s="41" t="s">
        <v>37</v>
      </c>
      <c r="J45" s="41" t="s">
        <v>51</v>
      </c>
      <c r="K45" s="28"/>
      <c r="L45" s="1"/>
      <c r="N45" s="1"/>
      <c r="O45" s="1"/>
    </row>
    <row r="46" spans="1:15" s="29" customFormat="1" x14ac:dyDescent="0.3">
      <c r="A46" s="1"/>
      <c r="B46" s="128" t="s">
        <v>100</v>
      </c>
      <c r="C46" s="49" t="s">
        <v>31</v>
      </c>
      <c r="D46" s="38" t="s">
        <v>91</v>
      </c>
      <c r="E46" s="30" t="s">
        <v>102</v>
      </c>
      <c r="F46" s="39">
        <v>7</v>
      </c>
      <c r="G46" s="40">
        <v>3.8</v>
      </c>
      <c r="H46" s="39">
        <f t="shared" si="2"/>
        <v>26.599999999999998</v>
      </c>
      <c r="I46" s="41" t="s">
        <v>37</v>
      </c>
      <c r="J46" s="41" t="s">
        <v>51</v>
      </c>
      <c r="K46" s="28"/>
      <c r="L46" s="1"/>
      <c r="N46" s="1"/>
      <c r="O46" s="1"/>
    </row>
    <row r="47" spans="1:15" s="29" customFormat="1" x14ac:dyDescent="0.3">
      <c r="A47" s="1"/>
      <c r="B47" s="128" t="s">
        <v>100</v>
      </c>
      <c r="C47" s="49" t="s">
        <v>31</v>
      </c>
      <c r="D47" s="38" t="s">
        <v>92</v>
      </c>
      <c r="E47" s="30" t="s">
        <v>102</v>
      </c>
      <c r="F47" s="39">
        <v>5</v>
      </c>
      <c r="G47" s="40">
        <v>3.5</v>
      </c>
      <c r="H47" s="39">
        <f t="shared" si="2"/>
        <v>17.5</v>
      </c>
      <c r="I47" s="41" t="s">
        <v>37</v>
      </c>
      <c r="J47" s="41" t="s">
        <v>51</v>
      </c>
      <c r="K47" s="28"/>
      <c r="L47" s="1"/>
      <c r="N47" s="1"/>
      <c r="O47" s="1"/>
    </row>
    <row r="48" spans="1:15" s="29" customFormat="1" ht="17.25" thickBot="1" x14ac:dyDescent="0.35">
      <c r="A48" s="1"/>
      <c r="B48" s="129" t="s">
        <v>100</v>
      </c>
      <c r="C48" s="50" t="s">
        <v>30</v>
      </c>
      <c r="D48" s="43" t="s">
        <v>93</v>
      </c>
      <c r="E48" s="67" t="s">
        <v>102</v>
      </c>
      <c r="F48" s="44">
        <v>7</v>
      </c>
      <c r="G48" s="45">
        <v>3.5</v>
      </c>
      <c r="H48" s="44">
        <f t="shared" si="2"/>
        <v>24.5</v>
      </c>
      <c r="I48" s="46" t="s">
        <v>37</v>
      </c>
      <c r="J48" s="46" t="s">
        <v>51</v>
      </c>
      <c r="K48" s="28"/>
      <c r="L48" s="1"/>
      <c r="N48" s="1"/>
      <c r="O48" s="1"/>
    </row>
    <row r="49" spans="1:15" s="29" customFormat="1" ht="17.25" thickBot="1" x14ac:dyDescent="0.35">
      <c r="A49" s="1"/>
      <c r="B49" s="128"/>
      <c r="C49" s="42"/>
      <c r="D49" s="67"/>
      <c r="E49" s="67"/>
      <c r="F49" s="68"/>
      <c r="G49" s="69"/>
      <c r="H49" s="113">
        <f>+SUM(H29:H48)</f>
        <v>3022.9999999999995</v>
      </c>
      <c r="I49" s="53"/>
      <c r="J49" s="46"/>
      <c r="K49" s="28"/>
      <c r="L49" s="1"/>
      <c r="N49" s="1"/>
      <c r="O49" s="1"/>
    </row>
    <row r="50" spans="1:15" s="29" customFormat="1" x14ac:dyDescent="0.3">
      <c r="A50" s="1"/>
      <c r="B50" s="27"/>
      <c r="C50" s="1"/>
      <c r="D50" s="30"/>
      <c r="E50" s="30"/>
      <c r="F50" s="31"/>
      <c r="G50" s="32"/>
      <c r="I50" s="33"/>
      <c r="J50" s="33"/>
      <c r="K50" s="28"/>
      <c r="L50" s="1"/>
      <c r="N50" s="1"/>
      <c r="O50" s="1"/>
    </row>
    <row r="51" spans="1:15" s="28" customFormat="1" x14ac:dyDescent="0.3">
      <c r="A51" s="1"/>
      <c r="B51" s="27"/>
      <c r="C51" s="1"/>
      <c r="D51" s="30"/>
      <c r="E51" s="30"/>
      <c r="F51" s="31"/>
      <c r="G51" s="32"/>
      <c r="H51" s="29"/>
      <c r="I51" s="33"/>
      <c r="J51" s="33"/>
      <c r="L51" s="1"/>
      <c r="M51" s="29"/>
      <c r="N51" s="1"/>
      <c r="O51" s="1"/>
    </row>
    <row r="52" spans="1:15" s="28" customFormat="1" x14ac:dyDescent="0.3">
      <c r="A52" s="1"/>
      <c r="B52" s="27"/>
      <c r="C52" s="1"/>
      <c r="D52" s="30"/>
      <c r="E52" s="30"/>
      <c r="F52" s="31"/>
      <c r="G52" s="32"/>
      <c r="H52" s="29"/>
      <c r="I52" s="33"/>
      <c r="J52" s="33"/>
      <c r="L52" s="1"/>
      <c r="M52" s="29"/>
      <c r="N52" s="1"/>
      <c r="O52" s="1"/>
    </row>
    <row r="53" spans="1:15" s="28" customFormat="1" x14ac:dyDescent="0.3">
      <c r="A53" s="27" t="s">
        <v>104</v>
      </c>
      <c r="B53" s="13"/>
      <c r="C53" s="1"/>
      <c r="D53" s="30"/>
      <c r="E53" s="30"/>
      <c r="F53" s="31"/>
      <c r="G53" s="32"/>
      <c r="H53" s="31"/>
      <c r="I53" s="33"/>
      <c r="J53" s="33"/>
      <c r="L53" s="1"/>
      <c r="M53" s="29"/>
      <c r="N53" s="1"/>
      <c r="O53" s="1"/>
    </row>
    <row r="55" spans="1:15" x14ac:dyDescent="0.3">
      <c r="B55" s="71"/>
      <c r="C55" s="88"/>
      <c r="D55" s="1"/>
      <c r="E55" s="1"/>
      <c r="F55" s="1"/>
      <c r="G55" s="1"/>
      <c r="H55" s="1"/>
    </row>
    <row r="56" spans="1:15" ht="30" x14ac:dyDescent="0.3">
      <c r="B56" s="140" t="s">
        <v>21</v>
      </c>
      <c r="C56" s="154" t="s">
        <v>32</v>
      </c>
      <c r="D56" s="148" t="s">
        <v>33</v>
      </c>
      <c r="E56" s="149" t="s">
        <v>34</v>
      </c>
      <c r="F56" s="150" t="s">
        <v>26</v>
      </c>
      <c r="G56" s="137"/>
      <c r="H56" s="1"/>
      <c r="I56" s="132"/>
      <c r="J56" s="132"/>
    </row>
    <row r="57" spans="1:15" x14ac:dyDescent="0.3">
      <c r="B57" s="127" t="s">
        <v>105</v>
      </c>
      <c r="C57" s="49" t="s">
        <v>102</v>
      </c>
      <c r="D57" s="35" t="s">
        <v>106</v>
      </c>
      <c r="E57" s="130">
        <v>105</v>
      </c>
      <c r="F57" s="52">
        <v>150</v>
      </c>
      <c r="G57" s="133"/>
      <c r="H57" s="1"/>
      <c r="I57" s="133"/>
      <c r="J57" s="133"/>
    </row>
    <row r="58" spans="1:15" x14ac:dyDescent="0.3">
      <c r="B58" s="128" t="s">
        <v>105</v>
      </c>
      <c r="C58" s="49" t="s">
        <v>102</v>
      </c>
      <c r="D58" s="38" t="s">
        <v>107</v>
      </c>
      <c r="E58" s="75">
        <v>109</v>
      </c>
      <c r="F58" s="51">
        <v>200</v>
      </c>
      <c r="G58" s="133"/>
      <c r="H58" s="1"/>
      <c r="I58" s="133"/>
      <c r="J58" s="133"/>
    </row>
    <row r="59" spans="1:15" x14ac:dyDescent="0.3">
      <c r="B59" s="128" t="s">
        <v>94</v>
      </c>
      <c r="C59" s="49" t="s">
        <v>102</v>
      </c>
      <c r="D59" s="38" t="s">
        <v>108</v>
      </c>
      <c r="E59" s="38">
        <v>119</v>
      </c>
      <c r="F59" s="39">
        <v>200</v>
      </c>
      <c r="G59" s="133"/>
      <c r="H59" s="1"/>
      <c r="I59" s="133"/>
      <c r="J59" s="134"/>
    </row>
    <row r="60" spans="1:15" x14ac:dyDescent="0.3">
      <c r="B60" s="128" t="s">
        <v>96</v>
      </c>
      <c r="C60" s="49" t="s">
        <v>31</v>
      </c>
      <c r="D60" s="38" t="s">
        <v>109</v>
      </c>
      <c r="E60" s="75" t="s">
        <v>110</v>
      </c>
      <c r="F60" s="51">
        <v>300</v>
      </c>
      <c r="G60" s="133"/>
      <c r="H60" s="1"/>
      <c r="I60" s="133"/>
      <c r="J60" s="133"/>
    </row>
    <row r="61" spans="1:15" x14ac:dyDescent="0.3">
      <c r="B61" s="128" t="s">
        <v>96</v>
      </c>
      <c r="C61" s="49" t="s">
        <v>31</v>
      </c>
      <c r="D61" s="38" t="s">
        <v>111</v>
      </c>
      <c r="E61" s="75" t="s">
        <v>112</v>
      </c>
      <c r="F61" s="51">
        <v>4000</v>
      </c>
      <c r="G61" s="133"/>
      <c r="H61" s="1"/>
      <c r="I61" s="133"/>
      <c r="J61" s="133"/>
    </row>
    <row r="62" spans="1:15" x14ac:dyDescent="0.3">
      <c r="B62" s="128" t="s">
        <v>96</v>
      </c>
      <c r="C62" s="49" t="s">
        <v>30</v>
      </c>
      <c r="D62" s="38" t="s">
        <v>113</v>
      </c>
      <c r="E62" s="75" t="s">
        <v>111</v>
      </c>
      <c r="F62" s="51">
        <v>1000</v>
      </c>
      <c r="G62" s="133"/>
      <c r="H62" s="1"/>
      <c r="I62" s="133"/>
      <c r="J62" s="133"/>
    </row>
    <row r="63" spans="1:15" x14ac:dyDescent="0.3">
      <c r="B63" s="128" t="s">
        <v>96</v>
      </c>
      <c r="C63" s="49" t="s">
        <v>30</v>
      </c>
      <c r="D63" s="38" t="s">
        <v>114</v>
      </c>
      <c r="E63" s="75" t="s">
        <v>115</v>
      </c>
      <c r="F63" s="51">
        <v>2500</v>
      </c>
      <c r="G63" s="133"/>
      <c r="H63" s="1"/>
      <c r="I63" s="133"/>
      <c r="J63" s="133"/>
    </row>
    <row r="64" spans="1:15" x14ac:dyDescent="0.3">
      <c r="B64" s="128" t="s">
        <v>96</v>
      </c>
      <c r="C64" s="49" t="s">
        <v>31</v>
      </c>
      <c r="D64" s="38" t="s">
        <v>116</v>
      </c>
      <c r="E64" s="75" t="s">
        <v>102</v>
      </c>
      <c r="F64" s="51">
        <v>200</v>
      </c>
      <c r="G64" s="133"/>
      <c r="H64" s="1"/>
      <c r="I64" s="133"/>
      <c r="J64" s="133"/>
    </row>
    <row r="65" spans="1:15" x14ac:dyDescent="0.3">
      <c r="B65" s="128" t="s">
        <v>96</v>
      </c>
      <c r="C65" s="49" t="s">
        <v>102</v>
      </c>
      <c r="D65" s="38" t="s">
        <v>78</v>
      </c>
      <c r="E65" s="38">
        <v>147</v>
      </c>
      <c r="F65" s="39">
        <v>300</v>
      </c>
      <c r="G65" s="133"/>
      <c r="H65" s="1"/>
      <c r="I65" s="135"/>
      <c r="J65" s="135"/>
    </row>
    <row r="66" spans="1:15" x14ac:dyDescent="0.3">
      <c r="B66" s="128" t="s">
        <v>96</v>
      </c>
      <c r="C66" s="49" t="s">
        <v>31</v>
      </c>
      <c r="D66" s="38" t="s">
        <v>97</v>
      </c>
      <c r="E66" s="38" t="s">
        <v>102</v>
      </c>
      <c r="F66" s="39">
        <v>1200</v>
      </c>
      <c r="G66" s="133"/>
      <c r="H66" s="1"/>
      <c r="I66" s="135"/>
      <c r="J66" s="135"/>
    </row>
    <row r="67" spans="1:15" x14ac:dyDescent="0.3">
      <c r="B67" s="128" t="s">
        <v>96</v>
      </c>
      <c r="C67" s="49" t="s">
        <v>30</v>
      </c>
      <c r="D67" s="38" t="s">
        <v>97</v>
      </c>
      <c r="E67" s="38" t="s">
        <v>102</v>
      </c>
      <c r="F67" s="39">
        <v>1800</v>
      </c>
      <c r="G67" s="133"/>
      <c r="H67" s="1"/>
      <c r="I67" s="135"/>
      <c r="J67" s="135"/>
    </row>
    <row r="68" spans="1:15" x14ac:dyDescent="0.3">
      <c r="B68" s="128" t="s">
        <v>96</v>
      </c>
      <c r="C68" s="49" t="s">
        <v>31</v>
      </c>
      <c r="D68" s="38" t="s">
        <v>98</v>
      </c>
      <c r="E68" s="38" t="s">
        <v>102</v>
      </c>
      <c r="F68" s="39">
        <v>2000</v>
      </c>
      <c r="G68" s="133"/>
      <c r="H68" s="1"/>
      <c r="I68" s="135"/>
      <c r="J68" s="135"/>
    </row>
    <row r="69" spans="1:15" x14ac:dyDescent="0.3">
      <c r="B69" s="128" t="s">
        <v>96</v>
      </c>
      <c r="C69" s="49" t="s">
        <v>30</v>
      </c>
      <c r="D69" s="38" t="s">
        <v>98</v>
      </c>
      <c r="E69" s="38" t="s">
        <v>102</v>
      </c>
      <c r="F69" s="39">
        <v>500</v>
      </c>
      <c r="G69" s="133"/>
      <c r="H69" s="1"/>
      <c r="I69" s="135"/>
      <c r="J69" s="135"/>
    </row>
    <row r="70" spans="1:15" ht="17.25" thickBot="1" x14ac:dyDescent="0.35">
      <c r="B70" s="129" t="s">
        <v>100</v>
      </c>
      <c r="C70" s="50" t="s">
        <v>102</v>
      </c>
      <c r="D70" s="43" t="s">
        <v>53</v>
      </c>
      <c r="E70" s="43" t="s">
        <v>102</v>
      </c>
      <c r="F70" s="39">
        <v>300</v>
      </c>
      <c r="G70" s="133"/>
      <c r="H70" s="1"/>
      <c r="I70" s="135"/>
      <c r="J70" s="135"/>
    </row>
    <row r="71" spans="1:15" s="28" customFormat="1" ht="17.25" thickBot="1" x14ac:dyDescent="0.35">
      <c r="A71" s="1"/>
      <c r="B71" s="128"/>
      <c r="C71" s="25"/>
      <c r="D71" s="30"/>
      <c r="E71" s="30"/>
      <c r="F71" s="113">
        <f>+SUM(F57:F70)</f>
        <v>14650</v>
      </c>
      <c r="G71" s="133"/>
      <c r="I71" s="136"/>
      <c r="J71" s="134"/>
      <c r="L71" s="1"/>
      <c r="M71" s="29"/>
      <c r="N71" s="1"/>
      <c r="O71" s="1"/>
    </row>
    <row r="72" spans="1:15" s="28" customFormat="1" x14ac:dyDescent="0.3">
      <c r="A72" s="1"/>
      <c r="B72" s="72"/>
      <c r="C72" s="1"/>
      <c r="D72" s="30"/>
      <c r="E72" s="30"/>
      <c r="F72" s="74"/>
      <c r="G72" s="74"/>
      <c r="H72" s="29"/>
      <c r="I72" s="74"/>
      <c r="J72" s="78"/>
      <c r="L72" s="1"/>
      <c r="M72" s="29"/>
      <c r="N72" s="1"/>
      <c r="O72" s="1"/>
    </row>
    <row r="73" spans="1:15" s="28" customFormat="1" x14ac:dyDescent="0.3">
      <c r="A73" s="1"/>
      <c r="B73" s="27"/>
      <c r="C73" s="1"/>
      <c r="D73" s="73"/>
      <c r="E73" s="73"/>
      <c r="F73" s="74"/>
      <c r="G73" s="74"/>
      <c r="H73" s="73"/>
      <c r="I73" s="33"/>
      <c r="J73" s="33"/>
      <c r="L73" s="1"/>
      <c r="M73" s="29"/>
      <c r="N73" s="1"/>
      <c r="O73" s="1"/>
    </row>
    <row r="75" spans="1:15" ht="26.25" x14ac:dyDescent="0.4">
      <c r="A75" s="124" t="s">
        <v>48</v>
      </c>
      <c r="B75" s="119"/>
      <c r="C75" s="120"/>
      <c r="D75" s="67"/>
      <c r="E75" s="67"/>
      <c r="F75" s="68"/>
      <c r="G75" s="69"/>
      <c r="H75" s="68"/>
      <c r="I75" s="70"/>
      <c r="J75" s="70"/>
      <c r="K75" s="121"/>
      <c r="L75" s="120"/>
    </row>
    <row r="76" spans="1:15" x14ac:dyDescent="0.3">
      <c r="I76" s="31"/>
      <c r="K76" s="31"/>
      <c r="L76" s="116"/>
    </row>
    <row r="77" spans="1:15" ht="26.25" x14ac:dyDescent="0.4">
      <c r="A77" s="122" t="s">
        <v>14</v>
      </c>
      <c r="I77" s="31"/>
      <c r="K77" s="31"/>
      <c r="L77" s="116"/>
    </row>
    <row r="78" spans="1:15" x14ac:dyDescent="0.3">
      <c r="I78" s="31"/>
      <c r="K78" s="31"/>
      <c r="L78" s="116"/>
    </row>
    <row r="79" spans="1:15" x14ac:dyDescent="0.3">
      <c r="I79" s="31"/>
      <c r="K79" s="31"/>
      <c r="L79" s="116"/>
    </row>
    <row r="80" spans="1:15" ht="30" x14ac:dyDescent="0.3">
      <c r="B80" s="185" t="s">
        <v>32</v>
      </c>
      <c r="C80" s="186" t="s">
        <v>33</v>
      </c>
      <c r="D80" s="187" t="s">
        <v>34</v>
      </c>
      <c r="E80" s="188" t="s">
        <v>43</v>
      </c>
      <c r="F80" s="143" t="s">
        <v>44</v>
      </c>
      <c r="G80" s="146" t="s">
        <v>45</v>
      </c>
      <c r="H80" s="189" t="s">
        <v>46</v>
      </c>
      <c r="I80" s="160"/>
      <c r="J80" s="1"/>
      <c r="K80" s="1"/>
    </row>
    <row r="81" spans="1:12" x14ac:dyDescent="0.3">
      <c r="A81" s="26"/>
      <c r="B81" s="34" t="s">
        <v>30</v>
      </c>
      <c r="C81" s="47" t="s">
        <v>56</v>
      </c>
      <c r="D81" s="47" t="s">
        <v>57</v>
      </c>
      <c r="E81" s="118">
        <v>1500</v>
      </c>
      <c r="F81" s="65" t="s">
        <v>102</v>
      </c>
      <c r="G81" s="65">
        <v>3000</v>
      </c>
      <c r="H81" s="192">
        <v>90</v>
      </c>
      <c r="I81" s="190"/>
      <c r="J81" s="1"/>
      <c r="K81" s="1"/>
    </row>
    <row r="82" spans="1:12" x14ac:dyDescent="0.3">
      <c r="A82" s="26"/>
      <c r="B82" s="25" t="s">
        <v>31</v>
      </c>
      <c r="C82" s="125" t="s">
        <v>58</v>
      </c>
      <c r="D82" s="125" t="s">
        <v>59</v>
      </c>
      <c r="E82" s="157">
        <v>1800</v>
      </c>
      <c r="F82" s="112" t="s">
        <v>102</v>
      </c>
      <c r="G82" s="112">
        <v>3600</v>
      </c>
      <c r="H82" s="193">
        <v>170</v>
      </c>
      <c r="I82" s="190"/>
      <c r="J82" s="1"/>
      <c r="K82" s="1"/>
    </row>
    <row r="83" spans="1:12" x14ac:dyDescent="0.3">
      <c r="A83" s="26"/>
      <c r="B83" s="25" t="s">
        <v>31</v>
      </c>
      <c r="C83" s="125" t="s">
        <v>118</v>
      </c>
      <c r="D83" s="125" t="s">
        <v>102</v>
      </c>
      <c r="E83" s="157" t="s">
        <v>102</v>
      </c>
      <c r="F83" s="112">
        <v>200</v>
      </c>
      <c r="G83" s="112" t="s">
        <v>102</v>
      </c>
      <c r="H83" s="193">
        <v>103</v>
      </c>
      <c r="I83" s="190"/>
      <c r="J83" s="1"/>
      <c r="K83" s="1"/>
    </row>
    <row r="84" spans="1:12" x14ac:dyDescent="0.3">
      <c r="A84" s="26"/>
      <c r="B84" s="25" t="s">
        <v>31</v>
      </c>
      <c r="C84" s="125" t="s">
        <v>62</v>
      </c>
      <c r="D84" s="125" t="s">
        <v>109</v>
      </c>
      <c r="E84" s="157">
        <v>700</v>
      </c>
      <c r="F84" s="112" t="s">
        <v>102</v>
      </c>
      <c r="G84" s="112">
        <v>700</v>
      </c>
      <c r="H84" s="193" t="s">
        <v>102</v>
      </c>
      <c r="I84" s="190"/>
      <c r="J84" s="1"/>
      <c r="K84" s="1"/>
    </row>
    <row r="85" spans="1:12" x14ac:dyDescent="0.3">
      <c r="A85" s="26"/>
      <c r="B85" s="25" t="s">
        <v>30</v>
      </c>
      <c r="C85" s="125" t="s">
        <v>54</v>
      </c>
      <c r="D85" s="125" t="s">
        <v>102</v>
      </c>
      <c r="E85" s="157">
        <v>1100</v>
      </c>
      <c r="F85" s="112" t="s">
        <v>102</v>
      </c>
      <c r="G85" s="112">
        <v>2200</v>
      </c>
      <c r="H85" s="194" t="s">
        <v>102</v>
      </c>
      <c r="I85" s="191"/>
      <c r="J85" s="1"/>
      <c r="K85" s="1"/>
    </row>
    <row r="86" spans="1:12" x14ac:dyDescent="0.3">
      <c r="A86" s="26"/>
      <c r="B86" s="25"/>
      <c r="C86" s="125" t="s">
        <v>49</v>
      </c>
      <c r="D86" s="125" t="s">
        <v>119</v>
      </c>
      <c r="E86" s="157">
        <v>1200</v>
      </c>
      <c r="F86" s="112" t="s">
        <v>102</v>
      </c>
      <c r="G86" s="112">
        <v>1200</v>
      </c>
      <c r="H86" s="193" t="s">
        <v>102</v>
      </c>
      <c r="I86" s="190"/>
      <c r="J86" s="1"/>
      <c r="K86" s="1"/>
    </row>
    <row r="87" spans="1:12" x14ac:dyDescent="0.3">
      <c r="A87" s="26"/>
      <c r="B87" s="42"/>
      <c r="C87" s="67" t="s">
        <v>120</v>
      </c>
      <c r="D87" s="67" t="s">
        <v>119</v>
      </c>
      <c r="E87" s="68">
        <v>8000</v>
      </c>
      <c r="F87" s="70" t="s">
        <v>102</v>
      </c>
      <c r="G87" s="70" t="s">
        <v>102</v>
      </c>
      <c r="H87" s="195" t="s">
        <v>102</v>
      </c>
      <c r="I87" s="190"/>
      <c r="J87" s="1"/>
      <c r="K87" s="1"/>
    </row>
    <row r="88" spans="1:12" ht="17.25" thickBot="1" x14ac:dyDescent="0.35">
      <c r="B88" s="1"/>
      <c r="C88" s="30"/>
      <c r="E88" s="31">
        <f>+SUM(E81:E87)</f>
        <v>14300</v>
      </c>
      <c r="F88" s="126">
        <f t="shared" ref="F88:H88" si="3">+SUM(F81:F87)</f>
        <v>200</v>
      </c>
      <c r="G88" s="126">
        <f t="shared" si="3"/>
        <v>10700</v>
      </c>
      <c r="H88" s="31">
        <f t="shared" si="3"/>
        <v>363</v>
      </c>
      <c r="J88" s="1"/>
      <c r="K88" s="29"/>
      <c r="L88" s="117"/>
    </row>
    <row r="89" spans="1:12" ht="17.25" thickBot="1" x14ac:dyDescent="0.35">
      <c r="B89" s="1"/>
      <c r="C89" s="30"/>
      <c r="E89" s="113">
        <f>+E88*0.294117647058824</f>
        <v>4205.8823529411829</v>
      </c>
      <c r="F89" s="32"/>
      <c r="G89" s="31"/>
      <c r="H89" s="113">
        <f>+H88/2</f>
        <v>181.5</v>
      </c>
      <c r="J89" s="1"/>
      <c r="K89" s="31"/>
      <c r="L89" s="116"/>
    </row>
    <row r="90" spans="1:12" x14ac:dyDescent="0.3">
      <c r="B90" s="88"/>
      <c r="C90" s="27"/>
      <c r="I90" s="31"/>
      <c r="K90" s="31"/>
      <c r="L90" s="116"/>
    </row>
    <row r="91" spans="1:12" x14ac:dyDescent="0.3">
      <c r="B91" s="27" t="s">
        <v>128</v>
      </c>
      <c r="I91" s="31"/>
      <c r="K91" s="31"/>
      <c r="L91" s="116"/>
    </row>
    <row r="92" spans="1:12" x14ac:dyDescent="0.3">
      <c r="C92" s="185" t="s">
        <v>121</v>
      </c>
      <c r="D92" s="186" t="s">
        <v>122</v>
      </c>
      <c r="E92" s="148" t="s">
        <v>123</v>
      </c>
      <c r="F92" s="158"/>
      <c r="G92" s="137"/>
      <c r="H92" s="158"/>
      <c r="I92" s="158"/>
      <c r="J92" s="132"/>
      <c r="K92" s="159"/>
      <c r="L92" s="160"/>
    </row>
    <row r="93" spans="1:12" x14ac:dyDescent="0.3">
      <c r="B93" s="155" t="s">
        <v>124</v>
      </c>
      <c r="C93" s="164">
        <v>5</v>
      </c>
      <c r="D93" s="164">
        <v>7</v>
      </c>
      <c r="E93" s="76">
        <f>+D93*C93</f>
        <v>35</v>
      </c>
      <c r="F93" s="161"/>
      <c r="G93" s="162"/>
      <c r="H93" s="161"/>
      <c r="I93" s="161"/>
      <c r="J93" s="135"/>
      <c r="K93" s="161"/>
      <c r="L93" s="163"/>
    </row>
    <row r="94" spans="1:12" x14ac:dyDescent="0.3">
      <c r="B94" s="156" t="s">
        <v>125</v>
      </c>
      <c r="C94" s="131">
        <v>5</v>
      </c>
      <c r="D94" s="131">
        <v>7</v>
      </c>
      <c r="E94" s="165">
        <f t="shared" ref="E94" si="4">+D94*C94</f>
        <v>35</v>
      </c>
      <c r="F94" s="161"/>
      <c r="G94" s="162"/>
      <c r="H94" s="161"/>
      <c r="I94" s="161"/>
      <c r="J94" s="135"/>
      <c r="K94" s="161"/>
      <c r="L94" s="163"/>
    </row>
    <row r="95" spans="1:12" ht="17.25" thickBot="1" x14ac:dyDescent="0.35">
      <c r="B95" s="166" t="s">
        <v>126</v>
      </c>
      <c r="C95" s="167">
        <v>15</v>
      </c>
      <c r="D95" s="167" t="s">
        <v>127</v>
      </c>
      <c r="E95" s="165">
        <v>362</v>
      </c>
      <c r="H95" s="29"/>
      <c r="I95" s="31"/>
      <c r="K95" s="29"/>
      <c r="L95" s="117"/>
    </row>
    <row r="96" spans="1:12" ht="17.25" thickBot="1" x14ac:dyDescent="0.35">
      <c r="E96" s="168">
        <f>+SUM(E93:E95)</f>
        <v>432</v>
      </c>
      <c r="H96" s="29"/>
      <c r="I96" s="31"/>
      <c r="K96" s="29"/>
      <c r="L96" s="117"/>
    </row>
    <row r="97" spans="2:12" x14ac:dyDescent="0.3">
      <c r="H97" s="29"/>
      <c r="I97" s="31"/>
      <c r="K97" s="29"/>
      <c r="L97" s="117"/>
    </row>
    <row r="98" spans="2:12" x14ac:dyDescent="0.3">
      <c r="B98" s="27" t="s">
        <v>129</v>
      </c>
      <c r="I98" s="31"/>
      <c r="K98" s="31"/>
      <c r="L98" s="116"/>
    </row>
    <row r="99" spans="2:12" x14ac:dyDescent="0.3">
      <c r="C99" s="185" t="s">
        <v>121</v>
      </c>
      <c r="D99" s="186" t="s">
        <v>122</v>
      </c>
      <c r="E99" s="148" t="s">
        <v>123</v>
      </c>
      <c r="F99" s="158"/>
      <c r="G99" s="137"/>
      <c r="H99" s="158"/>
      <c r="I99" s="158"/>
      <c r="J99" s="132"/>
      <c r="K99" s="159"/>
      <c r="L99" s="160"/>
    </row>
    <row r="100" spans="2:12" x14ac:dyDescent="0.3">
      <c r="B100" s="155" t="s">
        <v>124</v>
      </c>
      <c r="C100" s="164">
        <v>10</v>
      </c>
      <c r="D100" s="164">
        <v>7</v>
      </c>
      <c r="E100" s="76">
        <f>+D100*C100</f>
        <v>70</v>
      </c>
      <c r="F100" s="161"/>
      <c r="G100" s="162"/>
      <c r="H100" s="161"/>
      <c r="I100" s="161"/>
      <c r="J100" s="135"/>
      <c r="K100" s="161"/>
      <c r="L100" s="163"/>
    </row>
    <row r="101" spans="2:12" x14ac:dyDescent="0.3">
      <c r="B101" s="156" t="s">
        <v>125</v>
      </c>
      <c r="C101" s="131">
        <v>10</v>
      </c>
      <c r="D101" s="131">
        <v>7</v>
      </c>
      <c r="E101" s="165">
        <f t="shared" ref="E101" si="5">+D101*C101</f>
        <v>70</v>
      </c>
      <c r="F101" s="161"/>
      <c r="G101" s="162"/>
      <c r="H101" s="161"/>
      <c r="I101" s="161"/>
      <c r="J101" s="135"/>
      <c r="K101" s="161"/>
      <c r="L101" s="163"/>
    </row>
    <row r="102" spans="2:12" ht="17.25" thickBot="1" x14ac:dyDescent="0.35">
      <c r="B102" s="166" t="s">
        <v>126</v>
      </c>
      <c r="C102" s="167">
        <v>30</v>
      </c>
      <c r="D102" s="167" t="s">
        <v>127</v>
      </c>
      <c r="E102" s="165">
        <v>1060</v>
      </c>
      <c r="H102" s="29"/>
      <c r="I102" s="31"/>
      <c r="K102" s="29"/>
      <c r="L102" s="117"/>
    </row>
    <row r="103" spans="2:12" ht="17.25" thickBot="1" x14ac:dyDescent="0.35">
      <c r="E103" s="168">
        <f>+SUM(E100:E102)</f>
        <v>1200</v>
      </c>
      <c r="H103" s="29"/>
      <c r="I103" s="31"/>
      <c r="K103" s="29"/>
      <c r="L103" s="117"/>
    </row>
    <row r="104" spans="2:12" x14ac:dyDescent="0.3">
      <c r="H104" s="29"/>
      <c r="I104" s="31"/>
      <c r="K104" s="29"/>
      <c r="L104" s="117"/>
    </row>
  </sheetData>
  <mergeCells count="2">
    <mergeCell ref="C23:G23"/>
    <mergeCell ref="I23:J23"/>
  </mergeCells>
  <printOptions horizontalCentered="1" verticalCentered="1"/>
  <pageMargins left="0.70866141732283472" right="0.70866141732283472" top="0.74803149606299213" bottom="0.74803149606299213" header="0.31496062992125984" footer="0.31496062992125984"/>
  <pageSetup paperSize="8" scale="50"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7884-74EB-42E8-A1B5-4824C08D0193}">
  <dimension ref="B2:K43"/>
  <sheetViews>
    <sheetView showGridLines="0" tabSelected="1" zoomScale="85" zoomScaleNormal="85" workbookViewId="0">
      <selection activeCell="B2" sqref="B2:F44"/>
    </sheetView>
  </sheetViews>
  <sheetFormatPr baseColWidth="10" defaultColWidth="11.5703125" defaultRowHeight="16.5" x14ac:dyDescent="0.3"/>
  <cols>
    <col min="1" max="2" width="11.5703125" style="1"/>
    <col min="3" max="3" width="99.28515625" style="1" customWidth="1"/>
    <col min="4" max="4" width="20.85546875" style="1" customWidth="1"/>
    <col min="5" max="5" width="15.28515625" style="1" customWidth="1"/>
    <col min="6" max="6" width="18.5703125" style="1" bestFit="1" customWidth="1"/>
    <col min="7" max="7" width="10" style="1" bestFit="1" customWidth="1"/>
    <col min="8" max="8" width="29.28515625" style="3" bestFit="1" customWidth="1"/>
    <col min="9" max="9" width="11.5703125" style="1"/>
    <col min="10" max="10" width="18.7109375" style="1" customWidth="1"/>
    <col min="11" max="11" width="20.42578125" style="1" customWidth="1"/>
    <col min="12" max="12" width="20.85546875" style="1" customWidth="1"/>
    <col min="13" max="13" width="11.5703125" style="1"/>
    <col min="14" max="14" width="11.140625" style="1" bestFit="1" customWidth="1"/>
    <col min="15" max="15" width="15.5703125" style="1" bestFit="1" customWidth="1"/>
    <col min="16" max="16384" width="11.5703125" style="1"/>
  </cols>
  <sheetData>
    <row r="2" spans="2:11" x14ac:dyDescent="0.3">
      <c r="B2" s="79" t="s">
        <v>9</v>
      </c>
      <c r="C2" s="2"/>
      <c r="D2" s="2"/>
      <c r="E2" s="2"/>
      <c r="F2" s="2"/>
    </row>
    <row r="4" spans="2:11" s="4" customFormat="1" ht="36" customHeight="1" x14ac:dyDescent="0.3">
      <c r="B4" s="170" t="s">
        <v>0</v>
      </c>
      <c r="C4" s="170"/>
      <c r="D4" s="80" t="s">
        <v>6</v>
      </c>
      <c r="E4" s="80" t="s">
        <v>1</v>
      </c>
      <c r="F4" s="80" t="s">
        <v>2</v>
      </c>
      <c r="H4" s="5"/>
    </row>
    <row r="5" spans="2:11" ht="82.5" x14ac:dyDescent="0.3">
      <c r="B5" s="21" t="s">
        <v>3</v>
      </c>
      <c r="C5" s="22" t="s">
        <v>4</v>
      </c>
      <c r="D5" s="169">
        <v>8802</v>
      </c>
      <c r="E5" s="81"/>
      <c r="F5" s="81"/>
      <c r="G5" s="6"/>
    </row>
    <row r="6" spans="2:11" x14ac:dyDescent="0.3">
      <c r="B6" s="10"/>
      <c r="C6" s="11"/>
      <c r="D6" s="6"/>
      <c r="E6" s="6"/>
      <c r="F6" s="6"/>
      <c r="G6" s="6"/>
      <c r="H6" s="9"/>
    </row>
    <row r="7" spans="2:11" x14ac:dyDescent="0.3">
      <c r="B7" s="10"/>
      <c r="C7" s="11"/>
      <c r="D7" s="6"/>
      <c r="E7" s="6" t="s">
        <v>39</v>
      </c>
      <c r="F7" s="57"/>
      <c r="G7" s="6"/>
      <c r="H7" s="9"/>
    </row>
    <row r="8" spans="2:11" x14ac:dyDescent="0.3">
      <c r="B8" s="10"/>
      <c r="C8" s="11"/>
      <c r="D8" s="6"/>
      <c r="E8" s="6"/>
      <c r="F8" s="6"/>
      <c r="G8" s="6"/>
      <c r="H8" s="9"/>
    </row>
    <row r="9" spans="2:11" x14ac:dyDescent="0.3">
      <c r="B9" s="79" t="s">
        <v>10</v>
      </c>
      <c r="C9" s="2"/>
      <c r="D9" s="2"/>
      <c r="E9" s="2"/>
      <c r="F9" s="2"/>
      <c r="H9" s="7"/>
    </row>
    <row r="10" spans="2:11" x14ac:dyDescent="0.3">
      <c r="H10" s="7"/>
    </row>
    <row r="11" spans="2:11" s="12" customFormat="1" ht="30" x14ac:dyDescent="0.3">
      <c r="B11" s="170" t="s">
        <v>0</v>
      </c>
      <c r="C11" s="170"/>
      <c r="D11" s="80" t="s">
        <v>6</v>
      </c>
      <c r="E11" s="83" t="s">
        <v>1</v>
      </c>
      <c r="F11" s="83" t="s">
        <v>2</v>
      </c>
      <c r="H11" s="13"/>
    </row>
    <row r="12" spans="2:11" s="12" customFormat="1" ht="82.5" x14ac:dyDescent="0.3">
      <c r="B12" s="21" t="s">
        <v>3</v>
      </c>
      <c r="C12" s="22" t="s">
        <v>4</v>
      </c>
      <c r="D12" s="114">
        <v>19547</v>
      </c>
      <c r="E12" s="84"/>
      <c r="F12" s="84"/>
      <c r="H12" s="13"/>
    </row>
    <row r="13" spans="2:11" x14ac:dyDescent="0.3">
      <c r="B13" s="19"/>
      <c r="C13" s="19"/>
      <c r="D13" s="19"/>
      <c r="E13" s="19"/>
      <c r="F13" s="20"/>
      <c r="H13" s="7"/>
    </row>
    <row r="14" spans="2:11" x14ac:dyDescent="0.3">
      <c r="H14" s="7"/>
    </row>
    <row r="15" spans="2:11" ht="34.9" customHeight="1" x14ac:dyDescent="0.3">
      <c r="B15" s="173" t="s">
        <v>5</v>
      </c>
      <c r="C15" s="174"/>
      <c r="D15" s="80" t="s">
        <v>6</v>
      </c>
      <c r="E15" s="83" t="s">
        <v>1</v>
      </c>
      <c r="F15" s="83" t="s">
        <v>2</v>
      </c>
      <c r="G15" s="15"/>
      <c r="H15" s="7"/>
    </row>
    <row r="16" spans="2:11" ht="82.5" x14ac:dyDescent="0.3">
      <c r="B16" s="21" t="s">
        <v>3</v>
      </c>
      <c r="C16" s="22" t="s">
        <v>42</v>
      </c>
      <c r="D16" s="114">
        <v>3023.35</v>
      </c>
      <c r="E16" s="84"/>
      <c r="F16" s="84"/>
      <c r="G16" s="6"/>
      <c r="H16" s="7"/>
      <c r="K16" s="8"/>
    </row>
    <row r="17" spans="2:11" x14ac:dyDescent="0.3">
      <c r="B17" s="16"/>
      <c r="C17" s="17"/>
      <c r="D17" s="82"/>
      <c r="E17" s="82"/>
      <c r="G17" s="23"/>
      <c r="H17" s="9"/>
      <c r="K17" s="8"/>
    </row>
    <row r="18" spans="2:11" ht="30" x14ac:dyDescent="0.3">
      <c r="B18" s="175" t="s">
        <v>13</v>
      </c>
      <c r="C18" s="175"/>
      <c r="D18" s="80" t="s">
        <v>6</v>
      </c>
      <c r="E18" s="83" t="s">
        <v>1</v>
      </c>
      <c r="F18" s="83" t="s">
        <v>2</v>
      </c>
      <c r="G18" s="6"/>
      <c r="H18" s="9"/>
      <c r="K18" s="8"/>
    </row>
    <row r="19" spans="2:11" ht="49.5" x14ac:dyDescent="0.3">
      <c r="B19" s="21" t="s">
        <v>19</v>
      </c>
      <c r="C19" s="22" t="s">
        <v>20</v>
      </c>
      <c r="D19" s="114">
        <v>14650</v>
      </c>
      <c r="E19" s="84"/>
      <c r="F19" s="84"/>
      <c r="G19" s="6"/>
      <c r="H19" s="9"/>
      <c r="K19" s="8"/>
    </row>
    <row r="20" spans="2:11" x14ac:dyDescent="0.3">
      <c r="B20" s="16"/>
      <c r="C20" s="17"/>
      <c r="D20" s="82"/>
      <c r="E20" s="82"/>
      <c r="F20" s="8"/>
      <c r="G20" s="6"/>
      <c r="H20" s="9"/>
      <c r="K20" s="8"/>
    </row>
    <row r="21" spans="2:11" x14ac:dyDescent="0.3">
      <c r="E21" s="6" t="s">
        <v>39</v>
      </c>
      <c r="F21" s="57"/>
      <c r="H21" s="7"/>
    </row>
    <row r="22" spans="2:11" x14ac:dyDescent="0.3">
      <c r="H22" s="18"/>
    </row>
    <row r="23" spans="2:11" x14ac:dyDescent="0.3">
      <c r="B23" s="79" t="s">
        <v>11</v>
      </c>
      <c r="C23" s="2"/>
      <c r="D23" s="2"/>
      <c r="E23" s="2"/>
      <c r="F23" s="2"/>
    </row>
    <row r="25" spans="2:11" x14ac:dyDescent="0.3">
      <c r="B25" s="27"/>
      <c r="D25" s="184" t="s">
        <v>6</v>
      </c>
      <c r="E25" s="184" t="s">
        <v>7</v>
      </c>
      <c r="F25" s="184" t="s">
        <v>2</v>
      </c>
    </row>
    <row r="26" spans="2:11" x14ac:dyDescent="0.3">
      <c r="B26" s="171" t="s">
        <v>14</v>
      </c>
      <c r="C26" s="172"/>
      <c r="D26" s="184"/>
      <c r="E26" s="184"/>
      <c r="F26" s="184"/>
    </row>
    <row r="27" spans="2:11" ht="33" x14ac:dyDescent="0.3">
      <c r="B27" s="77" t="s">
        <v>8</v>
      </c>
      <c r="C27" s="91" t="s">
        <v>15</v>
      </c>
      <c r="D27" s="86">
        <v>4205.8823529411766</v>
      </c>
      <c r="E27" s="86"/>
      <c r="F27" s="87"/>
    </row>
    <row r="28" spans="2:11" ht="33" x14ac:dyDescent="0.3">
      <c r="B28" s="77" t="s">
        <v>8</v>
      </c>
      <c r="C28" s="91" t="s">
        <v>16</v>
      </c>
      <c r="D28" s="86">
        <v>200</v>
      </c>
      <c r="E28" s="86"/>
      <c r="F28" s="87"/>
    </row>
    <row r="29" spans="2:11" ht="33" x14ac:dyDescent="0.3">
      <c r="B29" s="77" t="s">
        <v>8</v>
      </c>
      <c r="C29" s="91" t="s">
        <v>17</v>
      </c>
      <c r="D29" s="86">
        <v>10700</v>
      </c>
      <c r="E29" s="86"/>
      <c r="F29" s="87"/>
    </row>
    <row r="30" spans="2:11" ht="33" x14ac:dyDescent="0.3">
      <c r="B30" s="77" t="s">
        <v>8</v>
      </c>
      <c r="C30" s="91" t="s">
        <v>18</v>
      </c>
      <c r="D30" s="86">
        <v>181.5</v>
      </c>
      <c r="E30" s="86"/>
      <c r="F30" s="87"/>
      <c r="G30" s="138"/>
    </row>
    <row r="31" spans="2:11" x14ac:dyDescent="0.3">
      <c r="B31" s="77" t="s">
        <v>8</v>
      </c>
      <c r="C31" s="91" t="s">
        <v>12</v>
      </c>
      <c r="D31" s="86">
        <v>1632</v>
      </c>
      <c r="E31" s="85"/>
      <c r="F31" s="87"/>
    </row>
    <row r="33" spans="3:8" x14ac:dyDescent="0.3">
      <c r="E33" s="6" t="s">
        <v>39</v>
      </c>
      <c r="F33" s="57"/>
    </row>
    <row r="34" spans="3:8" x14ac:dyDescent="0.3">
      <c r="H34" s="18"/>
    </row>
    <row r="35" spans="3:8" ht="17.25" thickBot="1" x14ac:dyDescent="0.35"/>
    <row r="36" spans="3:8" ht="17.25" thickBot="1" x14ac:dyDescent="0.35">
      <c r="D36" s="90"/>
      <c r="E36" s="90" t="s">
        <v>40</v>
      </c>
      <c r="F36" s="89"/>
    </row>
    <row r="37" spans="3:8" ht="17.25" thickBot="1" x14ac:dyDescent="0.35">
      <c r="D37" s="90"/>
      <c r="E37" s="90"/>
      <c r="F37" s="26"/>
    </row>
    <row r="38" spans="3:8" ht="17.25" thickBot="1" x14ac:dyDescent="0.35">
      <c r="D38" s="180" t="s">
        <v>41</v>
      </c>
      <c r="E38" s="181"/>
      <c r="F38" s="89"/>
    </row>
    <row r="39" spans="3:8" x14ac:dyDescent="0.3">
      <c r="C39" s="182" t="s">
        <v>50</v>
      </c>
    </row>
    <row r="40" spans="3:8" x14ac:dyDescent="0.3">
      <c r="C40" s="182"/>
    </row>
    <row r="41" spans="3:8" x14ac:dyDescent="0.3">
      <c r="C41" s="182"/>
    </row>
    <row r="42" spans="3:8" x14ac:dyDescent="0.3">
      <c r="C42" s="182"/>
    </row>
    <row r="43" spans="3:8" x14ac:dyDescent="0.3">
      <c r="C43" s="183"/>
    </row>
  </sheetData>
  <mergeCells count="10">
    <mergeCell ref="F25:F26"/>
    <mergeCell ref="B26:C26"/>
    <mergeCell ref="B4:C4"/>
    <mergeCell ref="B11:C11"/>
    <mergeCell ref="B15:C15"/>
    <mergeCell ref="D38:E38"/>
    <mergeCell ref="C39:C43"/>
    <mergeCell ref="B18:C18"/>
    <mergeCell ref="D25:D26"/>
    <mergeCell ref="E25:E26"/>
  </mergeCells>
  <pageMargins left="0.75" right="0.75" top="1" bottom="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ANEXO I Mediciones MBC PO</vt:lpstr>
      <vt:lpstr>Anexo II Modelo MBC PO</vt:lpstr>
      <vt:lpstr>'ANEXO I Mediciones MBC PO'!Área_de_impresión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GARRIDO, NURIA</dc:creator>
  <cp:lastModifiedBy>GARRIDO, NURIA</cp:lastModifiedBy>
  <dcterms:created xsi:type="dcterms:W3CDTF">2015-06-05T18:19:34Z</dcterms:created>
  <dcterms:modified xsi:type="dcterms:W3CDTF">2021-06-08T17:06:39Z</dcterms:modified>
</cp:coreProperties>
</file>