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defaultThemeVersion="124226"/>
  <mc:AlternateContent xmlns:mc="http://schemas.openxmlformats.org/markup-compatibility/2006">
    <mc:Choice Requires="x15">
      <x15ac:absPath xmlns:x15ac="http://schemas.microsoft.com/office/spreadsheetml/2010/11/ac" url="F:\PAU\EXCEL\Informatica\ANALISIS\Web\Contratacion\Audasa\2022\CO\"/>
    </mc:Choice>
  </mc:AlternateContent>
  <xr:revisionPtr revIDLastSave="0" documentId="13_ncr:1_{F908DD28-64D7-4A14-89DB-7CC9ACB34C73}" xr6:coauthVersionLast="47" xr6:coauthVersionMax="47" xr10:uidLastSave="{00000000-0000-0000-0000-000000000000}"/>
  <bookViews>
    <workbookView xWindow="-120" yWindow="-120" windowWidth="19440" windowHeight="15600" tabRatio="723" xr2:uid="{00000000-000D-0000-FFFF-FFFF00000000}"/>
  </bookViews>
  <sheets>
    <sheet name="ANEXO I_ Mediciones MBC PO" sheetId="17" r:id="rId1"/>
    <sheet name="ANEXO II_present ofertas MBC PO" sheetId="18" r:id="rId2"/>
  </sheets>
  <definedNames>
    <definedName name="_xlnm.Print_Area" localSheetId="0">'ANEXO I_ Mediciones MBC PO'!$A$1:$K$110</definedName>
    <definedName name="_xlnm.Print_Area" localSheetId="1">'ANEXO II_present ofertas MBC PO'!$A$1:$G$53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10" i="17" l="1"/>
  <c r="H57" i="17"/>
  <c r="H58" i="17"/>
  <c r="H59" i="17"/>
  <c r="H60" i="17"/>
  <c r="H61" i="17"/>
  <c r="H62" i="17"/>
  <c r="H63" i="17"/>
  <c r="H64" i="17"/>
  <c r="H65" i="17"/>
  <c r="H56" i="17"/>
  <c r="H66" i="17" s="1"/>
  <c r="E35" i="18" l="1"/>
  <c r="E34" i="18"/>
  <c r="E33" i="18"/>
  <c r="E32" i="18"/>
  <c r="H36" i="17"/>
  <c r="H35" i="17"/>
  <c r="H50" i="17"/>
  <c r="H51" i="17"/>
  <c r="H52" i="17"/>
  <c r="H53" i="17"/>
  <c r="H54" i="17"/>
  <c r="H19" i="17"/>
  <c r="H20" i="17"/>
  <c r="H21" i="17"/>
  <c r="H22" i="17"/>
  <c r="H23" i="17"/>
  <c r="H24" i="17"/>
  <c r="H25" i="17"/>
  <c r="H26" i="17"/>
  <c r="H27" i="17"/>
  <c r="H28" i="17"/>
  <c r="H29" i="17"/>
  <c r="H30" i="17"/>
  <c r="H31" i="17"/>
  <c r="H100" i="17"/>
  <c r="H9" i="17"/>
  <c r="H10" i="17"/>
  <c r="H11" i="17"/>
  <c r="H12" i="17"/>
  <c r="H13" i="17"/>
  <c r="H14" i="17"/>
  <c r="H15" i="17"/>
  <c r="H16" i="17"/>
  <c r="H46" i="17" l="1"/>
  <c r="H47" i="17"/>
  <c r="H48" i="17"/>
  <c r="H45" i="17"/>
  <c r="H49" i="17"/>
  <c r="H37" i="17"/>
  <c r="H38" i="17"/>
  <c r="H34" i="17" l="1"/>
  <c r="H33" i="17"/>
  <c r="H32" i="17"/>
  <c r="H8" i="17" l="1"/>
  <c r="H44" i="17" l="1"/>
  <c r="H55" i="17" s="1"/>
  <c r="H7" i="17" l="1"/>
  <c r="H39" i="17" l="1"/>
  <c r="H68" i="17" s="1"/>
</calcChain>
</file>

<file path=xl/sharedStrings.xml><?xml version="1.0" encoding="utf-8"?>
<sst xmlns="http://schemas.openxmlformats.org/spreadsheetml/2006/main" count="428" uniqueCount="177">
  <si>
    <t>AP-9</t>
  </si>
  <si>
    <t>TRAMO</t>
  </si>
  <si>
    <t>SENTIDO</t>
  </si>
  <si>
    <t>BBTM11B</t>
  </si>
  <si>
    <t>3cm</t>
  </si>
  <si>
    <t>6cm</t>
  </si>
  <si>
    <t>m2</t>
  </si>
  <si>
    <t>Fresado de firme existente por medios mecánicos hasta una profundidad de 3cm, incluso carga y transporte a vertedero autorizado. La posterior aplicación de riego de adherencia con C60B4ADH (0,7kg/m2 de dotación mínima) y finalmente el extendido de 3 cm de mezcla tipo BB TM 11 B incluyendo fabricación, transporte, extendido y compactación incluido betún PMB 45/80-60 con una dotación mínima de 4,75% en peso sobre la mezcla y relación filler-betún 1,0.</t>
  </si>
  <si>
    <t>ENLACE</t>
  </si>
  <si>
    <t>RAMAL</t>
  </si>
  <si>
    <t>MEZCLA BITUMINOSA EN CALIENTE</t>
  </si>
  <si>
    <t>PK ini</t>
  </si>
  <si>
    <t>PK fin</t>
  </si>
  <si>
    <t>SUPERFICIE (m2)</t>
  </si>
  <si>
    <t>LARGO (m)</t>
  </si>
  <si>
    <t>ANCHO (m)</t>
  </si>
  <si>
    <t>ESPESOR (cm)</t>
  </si>
  <si>
    <t>Superficie (m2)</t>
  </si>
  <si>
    <t>Precio Unitario</t>
  </si>
  <si>
    <t>Importe</t>
  </si>
  <si>
    <t>M2 Marcas viales reflectantes emulsión al agua</t>
  </si>
  <si>
    <t>Ml</t>
  </si>
  <si>
    <r>
      <rPr>
        <sz val="12"/>
        <color theme="6" tint="-0.249977111117893"/>
        <rFont val="Book Antiqua"/>
        <family val="1"/>
      </rPr>
      <t>Ml</t>
    </r>
    <r>
      <rPr>
        <sz val="12"/>
        <color theme="1"/>
        <rFont val="Book Antiqua"/>
        <family val="1"/>
      </rPr>
      <t xml:space="preserve"> Marca Vial reflectante emulsión al agua. Dotación 0,75 kg/m2 pintura y 0,5 kg/m2 microesferas (línea de borde en tronco de 20 cm de ancho).</t>
    </r>
  </si>
  <si>
    <r>
      <rPr>
        <sz val="12"/>
        <color theme="6" tint="-0.249977111117893"/>
        <rFont val="Book Antiqua"/>
        <family val="1"/>
      </rPr>
      <t>Ml</t>
    </r>
    <r>
      <rPr>
        <sz val="12"/>
        <color theme="1"/>
        <rFont val="Book Antiqua"/>
        <family val="1"/>
      </rPr>
      <t xml:space="preserve"> Marca Vial reflectante emulsión al agua. Dotación 0,75 kg/m2 pintura y 0,5 kg/m2 microesferas (línea de eje en tronco de 10 cm de ancho).</t>
    </r>
  </si>
  <si>
    <r>
      <rPr>
        <sz val="12"/>
        <color theme="6" tint="-0.249977111117893"/>
        <rFont val="Book Antiqua"/>
        <family val="1"/>
      </rPr>
      <t>Ml</t>
    </r>
    <r>
      <rPr>
        <sz val="12"/>
        <color theme="1"/>
        <rFont val="Book Antiqua"/>
        <family val="1"/>
      </rPr>
      <t xml:space="preserve"> Marca Vial reflectante emulsión al agua. Dotación 0,75 kg/m2 pintura y 0,5 kg/m2 microesferas (línea de borde en ramales de 15 cm de ancho).</t>
    </r>
  </si>
  <si>
    <r>
      <rPr>
        <sz val="12"/>
        <color theme="6" tint="-0.249977111117893"/>
        <rFont val="Book Antiqua"/>
        <family val="1"/>
      </rPr>
      <t>Ml</t>
    </r>
    <r>
      <rPr>
        <sz val="12"/>
        <color theme="1"/>
        <rFont val="Book Antiqua"/>
        <family val="1"/>
      </rPr>
      <t xml:space="preserve"> Marca Vial reflectante emulsión al agua. Dotación 0,75 kg/m2 pintura y 0,5 kg/m2 microesferas (línea de tacos de 40 cm de ancho, «taqueado»).</t>
    </r>
  </si>
  <si>
    <t>AC16 SURFS</t>
  </si>
  <si>
    <t>LONGITUD (m)</t>
  </si>
  <si>
    <t>CARRIL</t>
  </si>
  <si>
    <t xml:space="preserve">Enl. Carracedo </t>
  </si>
  <si>
    <t>REC</t>
  </si>
  <si>
    <t>C</t>
  </si>
  <si>
    <t>Enl. Curro</t>
  </si>
  <si>
    <t>RSC</t>
  </si>
  <si>
    <t>Playa peaje</t>
  </si>
  <si>
    <t xml:space="preserve">Peaje Alba </t>
  </si>
  <si>
    <t>Playa salida</t>
  </si>
  <si>
    <t>Enl. Pont. Norte</t>
  </si>
  <si>
    <t>RED</t>
  </si>
  <si>
    <t>D</t>
  </si>
  <si>
    <t>RSD</t>
  </si>
  <si>
    <t>REext bomberos</t>
  </si>
  <si>
    <t>130+500</t>
  </si>
  <si>
    <t>130+400</t>
  </si>
  <si>
    <t>dcho</t>
  </si>
  <si>
    <t>130+300</t>
  </si>
  <si>
    <t>130+600</t>
  </si>
  <si>
    <t>eje</t>
  </si>
  <si>
    <t>131+500</t>
  </si>
  <si>
    <t>133+000</t>
  </si>
  <si>
    <t>ambos</t>
  </si>
  <si>
    <t>Enl. Pont. Sur</t>
  </si>
  <si>
    <t>RED de Marín</t>
  </si>
  <si>
    <t>RSC a Pino</t>
  </si>
  <si>
    <t>RSC a Marín</t>
  </si>
  <si>
    <t>REC de Marín</t>
  </si>
  <si>
    <t>PO-10</t>
  </si>
  <si>
    <t>1+000</t>
  </si>
  <si>
    <t>135+000</t>
  </si>
  <si>
    <t>136+500</t>
  </si>
  <si>
    <t>izqdo</t>
  </si>
  <si>
    <t>136+000</t>
  </si>
  <si>
    <t>132+000</t>
  </si>
  <si>
    <t>Enl. Vilaboa</t>
  </si>
  <si>
    <t>RSC y REC</t>
  </si>
  <si>
    <t>Peaje Figueirido</t>
  </si>
  <si>
    <t>142+000</t>
  </si>
  <si>
    <t>143+000</t>
  </si>
  <si>
    <t>Enl. Rande</t>
  </si>
  <si>
    <t>RSext</t>
  </si>
  <si>
    <t>152+500</t>
  </si>
  <si>
    <t>153+000</t>
  </si>
  <si>
    <t xml:space="preserve">153+500 </t>
  </si>
  <si>
    <t>Enl. Peinador</t>
  </si>
  <si>
    <t>todos los ramales</t>
  </si>
  <si>
    <t>MEDICIÓN</t>
  </si>
  <si>
    <t>PONT. NORTE - PONT. SUR</t>
  </si>
  <si>
    <t>Enl. Padrón</t>
  </si>
  <si>
    <t>Enl. Carracedo</t>
  </si>
  <si>
    <t>Enl. Caldas</t>
  </si>
  <si>
    <t>RSext Catoira</t>
  </si>
  <si>
    <t>REext Catoira</t>
  </si>
  <si>
    <t>REext Caldas</t>
  </si>
  <si>
    <t>RED (1)</t>
  </si>
  <si>
    <t>RED (2)</t>
  </si>
  <si>
    <t>RED (3)</t>
  </si>
  <si>
    <t>REext</t>
  </si>
  <si>
    <t>128+560</t>
  </si>
  <si>
    <t>128+469</t>
  </si>
  <si>
    <t>Variable</t>
  </si>
  <si>
    <t>Asentamiento estribo</t>
  </si>
  <si>
    <t>132+150</t>
  </si>
  <si>
    <t>132+400</t>
  </si>
  <si>
    <t>132+460</t>
  </si>
  <si>
    <t>PO-10 0+900</t>
  </si>
  <si>
    <t>PO-10 0+950</t>
  </si>
  <si>
    <t>132+700</t>
  </si>
  <si>
    <t>137+400</t>
  </si>
  <si>
    <t>137+450</t>
  </si>
  <si>
    <t>143+930</t>
  </si>
  <si>
    <t>Enl. Cangas</t>
  </si>
  <si>
    <t>RS exterior</t>
  </si>
  <si>
    <t>152+050</t>
  </si>
  <si>
    <t>Enl. Puxeiros</t>
  </si>
  <si>
    <t>RSC 159-B</t>
  </si>
  <si>
    <t>Enl. Rebullón</t>
  </si>
  <si>
    <t>Enl. Porriño</t>
  </si>
  <si>
    <t>Enl. Tui</t>
  </si>
  <si>
    <t>V-B 1+100</t>
  </si>
  <si>
    <t>V-B 1+125</t>
  </si>
  <si>
    <t>RE ext A-55 Tui</t>
  </si>
  <si>
    <t>RSC A-55 Portugal</t>
  </si>
  <si>
    <t>Longitud (ml)</t>
  </si>
  <si>
    <t>Marcas viales reflectantes emulsión al agua</t>
  </si>
  <si>
    <t>ml</t>
  </si>
  <si>
    <t>Sellado de fisuras</t>
  </si>
  <si>
    <t>Marca Vial reflectante emulsión al agua. Dotación 0,75 kg/m2 pintura y 0,5 kg/m2 microesferas (línea de eje en tronco de 10 cm de ancho).</t>
  </si>
  <si>
    <t>Marca Vial reflectante emulsión al agua. Dotación 0,75 kg/m2 pintura y 0,5 kg/m2 microesferas (línea de borde en ramales de 15 cm de ancho).</t>
  </si>
  <si>
    <t>Marca Vial reflectante emulsión al agua. Dotación 0,75 kg/m2 pintura y 0,5 kg/m2 microesferas (línea de borde en tronco de 20 cm de ancho).</t>
  </si>
  <si>
    <t>Marca Vial reflectante emulsión al agua. Dotación 0,75 kg/m2 pintura y 0,5 kg/m2 microesferas (línea de tacos de 40 cm de ancho, «taqueado»).</t>
  </si>
  <si>
    <t>Aplicación en caliente de un producto de sellado, con unidad de abono por metro lineal de sellado sobre grietas objeto de tratamiento, estableciendo un puente estanco entre sus bordes más una cobertura de árido fino.</t>
  </si>
  <si>
    <t>Saneos localizados AC16SURFS 6cm</t>
  </si>
  <si>
    <t>Fresado y reposición BBTM11B 3cm</t>
  </si>
  <si>
    <t>SANTIAGO SUR - CALDAS</t>
  </si>
  <si>
    <t>PK 117 - PONT. NORTE</t>
  </si>
  <si>
    <t>PONT. SUR - CANGAS</t>
  </si>
  <si>
    <t>CANGAS - TEIS</t>
  </si>
  <si>
    <t>TEIS - REBULLÓN</t>
  </si>
  <si>
    <t>REBULLÓN - TUI</t>
  </si>
  <si>
    <t>128+760    C</t>
  </si>
  <si>
    <t>130+324     C</t>
  </si>
  <si>
    <t>132+163     C</t>
  </si>
  <si>
    <t>132+609     C</t>
  </si>
  <si>
    <t>132+718     C</t>
  </si>
  <si>
    <t>137+456     C</t>
  </si>
  <si>
    <t>137+550     C</t>
  </si>
  <si>
    <t>143+944     C</t>
  </si>
  <si>
    <t>152+070     C</t>
  </si>
  <si>
    <t>128+450     D</t>
  </si>
  <si>
    <t>132+423     D</t>
  </si>
  <si>
    <t>PK 117 - PONTEVEDRA NORTE</t>
  </si>
  <si>
    <t xml:space="preserve"> ACTUACIONES EN RAMALES DE LA AP-9</t>
  </si>
  <si>
    <t>ANEXO I MEDICIONES</t>
  </si>
  <si>
    <t>ACTUACIONES EN TRONCO DE LA AP-9</t>
  </si>
  <si>
    <t>SELLADO DE FISURAS</t>
  </si>
  <si>
    <t>REPOSICIÓN DE MARCAS VIALES</t>
  </si>
  <si>
    <t>MEDICION ACTUACIONES (m2)</t>
  </si>
  <si>
    <t>ANEXO II MODELO PRESENTACION OFERTAS</t>
  </si>
  <si>
    <t>ACTUACIONES EN RAMALES DE LA AP-9</t>
  </si>
  <si>
    <t>154+000</t>
  </si>
  <si>
    <t>153+500</t>
  </si>
  <si>
    <t>153+485</t>
  </si>
  <si>
    <t>153+400</t>
  </si>
  <si>
    <t>153+390</t>
  </si>
  <si>
    <t>153+310</t>
  </si>
  <si>
    <t>153+180</t>
  </si>
  <si>
    <t>153+125</t>
  </si>
  <si>
    <t>152+750</t>
  </si>
  <si>
    <t>152+690</t>
  </si>
  <si>
    <t>153+888 D</t>
  </si>
  <si>
    <t>153+457 D</t>
  </si>
  <si>
    <t>153+460 D</t>
  </si>
  <si>
    <t>153+375 D</t>
  </si>
  <si>
    <t xml:space="preserve">153+296 D </t>
  </si>
  <si>
    <t xml:space="preserve">153+300 D </t>
  </si>
  <si>
    <t xml:space="preserve">153+160 D </t>
  </si>
  <si>
    <t xml:space="preserve">153+102 D </t>
  </si>
  <si>
    <t>152+723 D</t>
  </si>
  <si>
    <t>152+665 D</t>
  </si>
  <si>
    <t>TOTAL</t>
  </si>
  <si>
    <t>TOTAL CON IVA</t>
  </si>
  <si>
    <t>Fecha y sello / firma empresa:</t>
  </si>
  <si>
    <t>Fresado de firme existente por medios mecánicos hasta una profundidad de 6 cm, incluso carga y transporte a vertedero autorizado; posterior aplicación de riego de adherencia con C60B4ADH (0,5kg/m2 de dotación mínima) y finalmente el extendido de 6 cm de mezcla tipo AC16surf D incluyendo fabricación, transporte, extendido y compactación incluido betún B 50/70 con una dotación mínima de 4,5% en peso sobre la mezcla y relación filler-betún 1,0.</t>
  </si>
  <si>
    <t>SUBTOTAL 1</t>
  </si>
  <si>
    <t>SUBTOTAL 2</t>
  </si>
  <si>
    <t>SUBTOTAL 3</t>
  </si>
  <si>
    <t>SUBTOTAL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</si>
</sst>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_€"/>
    <numFmt numFmtId="165" formatCode="00\+000"/>
    <numFmt numFmtId="166" formatCode="0.0"/>
    <numFmt numFmtId="167" formatCode="#,##0.000"/>
  </numFmts>
  <fonts count="20" x14ac:knownFonts="1">
    <font>
      <sz val="11"/>
      <color theme="1"/>
      <name val="Calibri"/>
      <family val="2"/>
      <scheme val="minor"/>
    </font>
    <font>
      <sz val="11"/>
      <color indexed="8"/>
      <name val="Calibri"/>
      <family val="2"/>
    </font>
    <font>
      <sz val="11"/>
      <color theme="1"/>
      <name val="Calibri"/>
      <family val="2"/>
    </font>
    <font>
      <sz val="11"/>
      <color theme="1"/>
      <name val="Book Antiqua"/>
      <family val="1"/>
    </font>
    <font>
      <b/>
      <sz val="11"/>
      <color theme="1"/>
      <name val="Book Antiqua"/>
      <family val="1"/>
    </font>
    <font>
      <b/>
      <sz val="16"/>
      <color theme="1"/>
      <name val="Book Antiqua"/>
      <family val="1"/>
    </font>
    <font>
      <sz val="8"/>
      <name val="Calibri"/>
      <family val="2"/>
      <scheme val="minor"/>
    </font>
    <font>
      <b/>
      <sz val="12"/>
      <color theme="1"/>
      <name val="Book Antiqua"/>
      <family val="1"/>
    </font>
    <font>
      <b/>
      <sz val="11"/>
      <color indexed="8"/>
      <name val="Book Antiqua"/>
      <family val="1"/>
    </font>
    <font>
      <sz val="16"/>
      <color theme="1"/>
      <name val="Book Antiqua"/>
      <family val="1"/>
    </font>
    <font>
      <b/>
      <sz val="14"/>
      <color theme="1"/>
      <name val="Book Antiqua"/>
      <family val="1"/>
    </font>
    <font>
      <sz val="12"/>
      <color theme="1"/>
      <name val="Book Antiqua"/>
      <family val="1"/>
    </font>
    <font>
      <sz val="10"/>
      <name val="Arial"/>
      <family val="2"/>
    </font>
    <font>
      <sz val="12"/>
      <color theme="6" tint="-0.249977111117893"/>
      <name val="Book Antiqua"/>
      <family val="1"/>
    </font>
    <font>
      <sz val="11"/>
      <color rgb="FF000000"/>
      <name val="Calibri"/>
      <family val="2"/>
      <charset val="204"/>
    </font>
    <font>
      <sz val="11"/>
      <color theme="3" tint="-0.499984740745262"/>
      <name val="Calibri"/>
      <family val="2"/>
      <scheme val="minor"/>
    </font>
    <font>
      <b/>
      <sz val="11"/>
      <name val="Book Antiqua"/>
      <family val="1"/>
    </font>
    <font>
      <sz val="11"/>
      <color rgb="FFFF0000"/>
      <name val="Book Antiqua"/>
      <family val="1"/>
    </font>
    <font>
      <b/>
      <sz val="20"/>
      <color theme="1"/>
      <name val="Book Antiqua"/>
      <family val="1"/>
    </font>
    <font>
      <sz val="11"/>
      <name val="Book Antiqua"/>
      <family val="1"/>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65"/>
        <bgColor theme="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s>
  <cellStyleXfs count="5">
    <xf numFmtId="0" fontId="0" fillId="0" borderId="0"/>
    <xf numFmtId="0" fontId="2" fillId="0" borderId="0"/>
    <xf numFmtId="9" fontId="1" fillId="0" borderId="0" applyFont="0" applyFill="0" applyBorder="0" applyAlignment="0" applyProtection="0"/>
    <xf numFmtId="0" fontId="12" fillId="0" borderId="0"/>
    <xf numFmtId="0" fontId="14" fillId="0" borderId="0"/>
  </cellStyleXfs>
  <cellXfs count="221">
    <xf numFmtId="0" fontId="0" fillId="0" borderId="0" xfId="0"/>
    <xf numFmtId="0" fontId="3" fillId="0" borderId="0" xfId="0" applyFont="1"/>
    <xf numFmtId="164" fontId="3" fillId="0" borderId="0" xfId="0" applyNumberFormat="1" applyFont="1"/>
    <xf numFmtId="0" fontId="3" fillId="0" borderId="0" xfId="0" applyFont="1" applyBorder="1"/>
    <xf numFmtId="0" fontId="3" fillId="0" borderId="10" xfId="0" applyFont="1" applyBorder="1"/>
    <xf numFmtId="0" fontId="4" fillId="0" borderId="0" xfId="0" applyFont="1"/>
    <xf numFmtId="0" fontId="3" fillId="0" borderId="0" xfId="0" applyFont="1" applyFill="1" applyAlignment="1">
      <alignment horizontal="center" vertical="center" wrapText="1"/>
    </xf>
    <xf numFmtId="4" fontId="3" fillId="0" borderId="0" xfId="0" applyNumberFormat="1" applyFont="1"/>
    <xf numFmtId="0" fontId="3" fillId="2" borderId="0" xfId="0" applyFont="1" applyFill="1" applyBorder="1" applyAlignment="1">
      <alignment horizontal="center" vertical="center"/>
    </xf>
    <xf numFmtId="0" fontId="3" fillId="2" borderId="0" xfId="0" applyFont="1" applyFill="1" applyBorder="1" applyAlignment="1">
      <alignment horizontal="left" vertical="center" wrapText="1"/>
    </xf>
    <xf numFmtId="4" fontId="3" fillId="2" borderId="0" xfId="0" applyNumberFormat="1" applyFont="1" applyFill="1" applyBorder="1" applyAlignment="1">
      <alignment horizontal="center" vertical="center"/>
    </xf>
    <xf numFmtId="0" fontId="3" fillId="5" borderId="0" xfId="0"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1" xfId="0" applyFont="1" applyFill="1" applyBorder="1" applyAlignment="1">
      <alignment horizontal="left" vertical="center" wrapText="1"/>
    </xf>
    <xf numFmtId="0" fontId="10" fillId="0" borderId="0" xfId="0" applyFont="1"/>
    <xf numFmtId="0" fontId="11" fillId="0" borderId="0" xfId="0" applyFont="1"/>
    <xf numFmtId="4" fontId="9" fillId="5" borderId="1" xfId="0" applyNumberFormat="1" applyFont="1" applyFill="1" applyBorder="1" applyAlignment="1">
      <alignment horizontal="center" vertical="center"/>
    </xf>
    <xf numFmtId="0" fontId="10" fillId="5" borderId="1" xfId="0" applyFont="1" applyFill="1" applyBorder="1" applyAlignment="1">
      <alignment horizontal="center" vertical="center" wrapText="1"/>
    </xf>
    <xf numFmtId="164" fontId="3" fillId="0" borderId="0" xfId="0" applyNumberFormat="1" applyFont="1" applyBorder="1" applyAlignment="1">
      <alignment horizontal="center" vertical="center"/>
    </xf>
    <xf numFmtId="164" fontId="3" fillId="0" borderId="0" xfId="0" applyNumberFormat="1" applyFont="1" applyAlignment="1">
      <alignment horizontal="center" vertical="center"/>
    </xf>
    <xf numFmtId="166" fontId="4" fillId="4" borderId="1" xfId="0" applyNumberFormat="1" applyFont="1" applyFill="1" applyBorder="1" applyAlignment="1">
      <alignment horizontal="center" vertical="center" wrapText="1"/>
    </xf>
    <xf numFmtId="165" fontId="4" fillId="4" borderId="1" xfId="0" applyNumberFormat="1" applyFont="1" applyFill="1" applyBorder="1" applyAlignment="1">
      <alignment horizontal="center" vertical="center"/>
    </xf>
    <xf numFmtId="3" fontId="4" fillId="4" borderId="1" xfId="0" applyNumberFormat="1" applyFont="1" applyFill="1" applyBorder="1" applyAlignment="1">
      <alignment horizontal="center" vertical="center" wrapText="1"/>
    </xf>
    <xf numFmtId="164" fontId="3" fillId="0" borderId="12" xfId="0" applyNumberFormat="1" applyFont="1" applyBorder="1" applyAlignment="1">
      <alignment horizontal="center" vertical="center"/>
    </xf>
    <xf numFmtId="0" fontId="4" fillId="5" borderId="0" xfId="0" applyFont="1" applyFill="1" applyBorder="1" applyAlignment="1">
      <alignment horizontal="center" vertical="center" wrapText="1"/>
    </xf>
    <xf numFmtId="4" fontId="9" fillId="5" borderId="0" xfId="0" applyNumberFormat="1" applyFont="1" applyFill="1" applyBorder="1" applyAlignment="1">
      <alignment horizontal="center" vertical="center"/>
    </xf>
    <xf numFmtId="0" fontId="3" fillId="0" borderId="4" xfId="0" applyFont="1" applyBorder="1"/>
    <xf numFmtId="0" fontId="3" fillId="5" borderId="0" xfId="0" applyFont="1" applyFill="1" applyBorder="1" applyAlignment="1">
      <alignment horizontal="center" vertical="center"/>
    </xf>
    <xf numFmtId="0" fontId="3" fillId="5" borderId="0" xfId="0" applyFont="1" applyFill="1" applyBorder="1" applyAlignment="1">
      <alignment horizontal="left" vertical="center" wrapText="1"/>
    </xf>
    <xf numFmtId="3" fontId="3" fillId="0" borderId="1" xfId="0" applyNumberFormat="1" applyFont="1" applyBorder="1" applyAlignment="1">
      <alignment horizontal="center" vertical="center"/>
    </xf>
    <xf numFmtId="3" fontId="3" fillId="0" borderId="14" xfId="0" applyNumberFormat="1" applyFont="1" applyBorder="1" applyAlignment="1">
      <alignment horizontal="center" vertical="center"/>
    </xf>
    <xf numFmtId="3" fontId="3" fillId="0" borderId="2" xfId="0" applyNumberFormat="1" applyFont="1" applyBorder="1" applyAlignment="1">
      <alignment horizontal="center" vertical="center"/>
    </xf>
    <xf numFmtId="3" fontId="4" fillId="0" borderId="0" xfId="0" applyNumberFormat="1" applyFont="1" applyBorder="1" applyAlignment="1">
      <alignment horizontal="center" vertical="center"/>
    </xf>
    <xf numFmtId="3" fontId="3" fillId="0" borderId="13" xfId="0" applyNumberFormat="1" applyFont="1" applyBorder="1" applyAlignment="1">
      <alignment horizontal="center" vertical="center"/>
    </xf>
    <xf numFmtId="3" fontId="4" fillId="0" borderId="0" xfId="0" applyNumberFormat="1" applyFont="1" applyAlignment="1">
      <alignment horizontal="center" vertical="center"/>
    </xf>
    <xf numFmtId="3" fontId="3" fillId="0" borderId="0" xfId="0" applyNumberFormat="1" applyFont="1" applyAlignment="1">
      <alignment horizontal="center" vertical="center"/>
    </xf>
    <xf numFmtId="3" fontId="4" fillId="0" borderId="11" xfId="0" applyNumberFormat="1" applyFont="1" applyBorder="1" applyAlignment="1">
      <alignment horizontal="center" vertical="center"/>
    </xf>
    <xf numFmtId="3" fontId="3" fillId="0" borderId="0" xfId="0" applyNumberFormat="1" applyFont="1" applyBorder="1" applyAlignment="1">
      <alignment horizontal="center" vertical="center"/>
    </xf>
    <xf numFmtId="165" fontId="3" fillId="0" borderId="13" xfId="0" applyNumberFormat="1" applyFont="1" applyBorder="1" applyAlignment="1">
      <alignment horizontal="center" vertical="center"/>
    </xf>
    <xf numFmtId="165" fontId="3" fillId="0" borderId="4" xfId="0" applyNumberFormat="1" applyFont="1" applyBorder="1" applyAlignment="1">
      <alignment horizontal="center" vertical="center"/>
    </xf>
    <xf numFmtId="165" fontId="3" fillId="0" borderId="2" xfId="0" applyNumberFormat="1" applyFont="1" applyBorder="1" applyAlignment="1">
      <alignment horizontal="center" vertical="center"/>
    </xf>
    <xf numFmtId="165" fontId="3" fillId="0" borderId="9" xfId="0" applyNumberFormat="1" applyFont="1" applyBorder="1" applyAlignment="1">
      <alignment horizontal="center" vertical="center"/>
    </xf>
    <xf numFmtId="165" fontId="3" fillId="0" borderId="14" xfId="0" applyNumberFormat="1" applyFont="1" applyBorder="1" applyAlignment="1">
      <alignment horizontal="center" vertical="center"/>
    </xf>
    <xf numFmtId="165" fontId="3" fillId="0" borderId="0" xfId="0" applyNumberFormat="1" applyFont="1" applyBorder="1" applyAlignment="1">
      <alignment horizontal="center" vertical="center"/>
    </xf>
    <xf numFmtId="165" fontId="3" fillId="0" borderId="0" xfId="0" applyNumberFormat="1" applyFont="1" applyAlignment="1">
      <alignment horizontal="center" vertical="center"/>
    </xf>
    <xf numFmtId="165" fontId="3" fillId="0" borderId="11" xfId="0" applyNumberFormat="1" applyFont="1" applyBorder="1" applyAlignment="1">
      <alignment horizontal="center" vertical="center"/>
    </xf>
    <xf numFmtId="164" fontId="4" fillId="4" borderId="12" xfId="0" applyNumberFormat="1" applyFont="1" applyFill="1" applyBorder="1" applyAlignment="1">
      <alignment horizontal="center" vertical="center" wrapText="1"/>
    </xf>
    <xf numFmtId="0" fontId="4" fillId="0" borderId="0" xfId="0" applyFont="1" applyBorder="1" applyAlignment="1">
      <alignment horizontal="center" vertical="center"/>
    </xf>
    <xf numFmtId="166" fontId="3" fillId="0" borderId="13" xfId="0" applyNumberFormat="1" applyFont="1" applyBorder="1" applyAlignment="1">
      <alignment horizontal="center" vertical="center"/>
    </xf>
    <xf numFmtId="3" fontId="3" fillId="0" borderId="11" xfId="0" applyNumberFormat="1" applyFont="1" applyBorder="1" applyAlignment="1">
      <alignment horizontal="center" vertical="center"/>
    </xf>
    <xf numFmtId="166" fontId="3" fillId="0" borderId="14" xfId="0" applyNumberFormat="1" applyFont="1" applyBorder="1" applyAlignment="1">
      <alignment horizontal="center" vertical="center"/>
    </xf>
    <xf numFmtId="166" fontId="3" fillId="0" borderId="2" xfId="0" applyNumberFormat="1" applyFont="1" applyBorder="1" applyAlignment="1">
      <alignment horizontal="center" vertical="center"/>
    </xf>
    <xf numFmtId="166" fontId="3" fillId="0" borderId="0" xfId="0" applyNumberFormat="1" applyFont="1" applyBorder="1" applyAlignment="1">
      <alignment horizontal="center" vertical="center"/>
    </xf>
    <xf numFmtId="166" fontId="3" fillId="0" borderId="0" xfId="0" applyNumberFormat="1" applyFont="1" applyAlignment="1">
      <alignment horizontal="center" vertical="center"/>
    </xf>
    <xf numFmtId="166" fontId="3" fillId="0" borderId="11" xfId="0" applyNumberFormat="1" applyFont="1" applyBorder="1" applyAlignment="1">
      <alignment horizontal="center" vertical="center"/>
    </xf>
    <xf numFmtId="3" fontId="4" fillId="4" borderId="13" xfId="0" applyNumberFormat="1" applyFont="1" applyFill="1" applyBorder="1" applyAlignment="1">
      <alignment horizontal="center" vertical="center" wrapText="1"/>
    </xf>
    <xf numFmtId="166" fontId="4" fillId="4" borderId="13" xfId="0" applyNumberFormat="1" applyFont="1" applyFill="1" applyBorder="1" applyAlignment="1">
      <alignment horizontal="center" vertical="center" wrapText="1"/>
    </xf>
    <xf numFmtId="164" fontId="4" fillId="4" borderId="5" xfId="0" applyNumberFormat="1" applyFont="1" applyFill="1" applyBorder="1" applyAlignment="1">
      <alignment horizontal="center" vertical="center" wrapText="1"/>
    </xf>
    <xf numFmtId="0" fontId="4" fillId="4" borderId="13" xfId="0" applyFont="1" applyFill="1" applyBorder="1" applyAlignment="1">
      <alignment horizontal="center" vertical="center" wrapText="1"/>
    </xf>
    <xf numFmtId="165" fontId="4" fillId="4" borderId="13" xfId="0" applyNumberFormat="1" applyFont="1" applyFill="1" applyBorder="1" applyAlignment="1">
      <alignment horizontal="center" vertical="center" wrapText="1"/>
    </xf>
    <xf numFmtId="0" fontId="5" fillId="4" borderId="0" xfId="0" applyFont="1" applyFill="1"/>
    <xf numFmtId="0" fontId="4" fillId="4" borderId="0" xfId="0" applyFont="1" applyFill="1"/>
    <xf numFmtId="165" fontId="3" fillId="4" borderId="0" xfId="0" applyNumberFormat="1" applyFont="1" applyFill="1" applyAlignment="1">
      <alignment horizontal="center" vertical="center"/>
    </xf>
    <xf numFmtId="3" fontId="3" fillId="4" borderId="0" xfId="0" applyNumberFormat="1" applyFont="1" applyFill="1" applyAlignment="1">
      <alignment horizontal="center" vertical="center"/>
    </xf>
    <xf numFmtId="166" fontId="3" fillId="4" borderId="0" xfId="0" applyNumberFormat="1" applyFont="1" applyFill="1" applyAlignment="1">
      <alignment horizontal="center" vertical="center"/>
    </xf>
    <xf numFmtId="164" fontId="3" fillId="4" borderId="0" xfId="0" applyNumberFormat="1" applyFont="1" applyFill="1" applyAlignment="1">
      <alignment horizontal="center" vertical="center"/>
    </xf>
    <xf numFmtId="0" fontId="4" fillId="4" borderId="0" xfId="0" applyFont="1" applyFill="1" applyBorder="1" applyAlignment="1">
      <alignment horizontal="center" vertical="center"/>
    </xf>
    <xf numFmtId="0" fontId="3" fillId="4" borderId="0" xfId="0" applyFont="1" applyFill="1" applyBorder="1"/>
    <xf numFmtId="165" fontId="3" fillId="4" borderId="0" xfId="0" applyNumberFormat="1" applyFont="1" applyFill="1" applyBorder="1" applyAlignment="1">
      <alignment horizontal="center" vertical="center"/>
    </xf>
    <xf numFmtId="3" fontId="3" fillId="4" borderId="0" xfId="0" applyNumberFormat="1" applyFont="1" applyFill="1" applyBorder="1" applyAlignment="1">
      <alignment horizontal="center" vertical="center"/>
    </xf>
    <xf numFmtId="166" fontId="3" fillId="4" borderId="0" xfId="0" applyNumberFormat="1" applyFont="1" applyFill="1" applyBorder="1" applyAlignment="1">
      <alignment horizontal="center" vertical="center"/>
    </xf>
    <xf numFmtId="3" fontId="4" fillId="4" borderId="0" xfId="0" applyNumberFormat="1" applyFont="1" applyFill="1" applyBorder="1" applyAlignment="1">
      <alignment horizontal="center" vertical="center"/>
    </xf>
    <xf numFmtId="164" fontId="3" fillId="4" borderId="0" xfId="0" applyNumberFormat="1" applyFont="1" applyFill="1" applyBorder="1" applyAlignment="1">
      <alignment horizontal="center" vertical="center"/>
    </xf>
    <xf numFmtId="0" fontId="0" fillId="4" borderId="0" xfId="0" applyFill="1"/>
    <xf numFmtId="4" fontId="11" fillId="0" borderId="0" xfId="0" applyNumberFormat="1" applyFont="1" applyBorder="1" applyAlignment="1">
      <alignment vertical="center"/>
    </xf>
    <xf numFmtId="4" fontId="7" fillId="0" borderId="0" xfId="0" applyNumberFormat="1" applyFont="1" applyBorder="1" applyAlignment="1">
      <alignment vertical="center"/>
    </xf>
    <xf numFmtId="164" fontId="4" fillId="0" borderId="0"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164" fontId="3" fillId="0" borderId="0" xfId="0" applyNumberFormat="1" applyFont="1" applyFill="1" applyBorder="1" applyAlignment="1">
      <alignment horizontal="center" vertical="center"/>
    </xf>
    <xf numFmtId="3" fontId="4" fillId="0" borderId="12" xfId="0" applyNumberFormat="1" applyFont="1" applyBorder="1" applyAlignment="1">
      <alignment horizontal="center" vertical="center"/>
    </xf>
    <xf numFmtId="167" fontId="15" fillId="6" borderId="0" xfId="0" applyNumberFormat="1" applyFont="1" applyFill="1" applyBorder="1" applyAlignment="1">
      <alignment horizontal="left"/>
    </xf>
    <xf numFmtId="3" fontId="15" fillId="6" borderId="0" xfId="0" applyNumberFormat="1" applyFont="1" applyFill="1" applyBorder="1" applyAlignment="1">
      <alignment horizontal="center"/>
    </xf>
    <xf numFmtId="167" fontId="15" fillId="6" borderId="0" xfId="0" applyNumberFormat="1" applyFont="1" applyFill="1" applyBorder="1" applyAlignment="1">
      <alignment horizontal="center"/>
    </xf>
    <xf numFmtId="0" fontId="15" fillId="6" borderId="0" xfId="0" applyFont="1" applyFill="1" applyBorder="1" applyAlignment="1">
      <alignment horizontal="center"/>
    </xf>
    <xf numFmtId="167" fontId="15" fillId="6" borderId="14" xfId="0" applyNumberFormat="1" applyFont="1" applyFill="1" applyBorder="1" applyAlignment="1">
      <alignment horizontal="left"/>
    </xf>
    <xf numFmtId="167" fontId="15" fillId="6" borderId="14" xfId="0" applyNumberFormat="1" applyFont="1" applyFill="1" applyBorder="1" applyAlignment="1">
      <alignment horizontal="center"/>
    </xf>
    <xf numFmtId="167" fontId="15" fillId="6" borderId="2" xfId="0" applyNumberFormat="1" applyFont="1" applyFill="1" applyBorder="1" applyAlignment="1">
      <alignment horizontal="left"/>
    </xf>
    <xf numFmtId="3" fontId="15" fillId="6" borderId="14" xfId="0" applyNumberFormat="1" applyFont="1" applyFill="1" applyBorder="1" applyAlignment="1">
      <alignment horizontal="center"/>
    </xf>
    <xf numFmtId="3" fontId="15" fillId="6" borderId="2" xfId="0" applyNumberFormat="1" applyFont="1" applyFill="1" applyBorder="1" applyAlignment="1">
      <alignment horizontal="center"/>
    </xf>
    <xf numFmtId="0" fontId="15" fillId="6" borderId="14" xfId="0" applyFont="1" applyFill="1" applyBorder="1" applyAlignment="1">
      <alignment horizontal="center"/>
    </xf>
    <xf numFmtId="165" fontId="3" fillId="0" borderId="13" xfId="0" applyNumberFormat="1" applyFont="1" applyBorder="1" applyAlignment="1">
      <alignment horizontal="left" vertical="center"/>
    </xf>
    <xf numFmtId="165" fontId="3" fillId="0" borderId="14" xfId="0" applyNumberFormat="1" applyFont="1" applyBorder="1" applyAlignment="1">
      <alignment horizontal="left" vertical="center"/>
    </xf>
    <xf numFmtId="165" fontId="3" fillId="0" borderId="2" xfId="0" applyNumberFormat="1" applyFont="1" applyBorder="1" applyAlignment="1">
      <alignment horizontal="left" vertical="center"/>
    </xf>
    <xf numFmtId="165" fontId="4" fillId="4" borderId="5" xfId="0" applyNumberFormat="1" applyFont="1" applyFill="1" applyBorder="1" applyAlignment="1">
      <alignment horizontal="center" vertical="center" wrapText="1"/>
    </xf>
    <xf numFmtId="167" fontId="15" fillId="6" borderId="4" xfId="0" applyNumberFormat="1" applyFont="1" applyFill="1" applyBorder="1" applyAlignment="1">
      <alignment horizontal="left"/>
    </xf>
    <xf numFmtId="3" fontId="15" fillId="6" borderId="4" xfId="0" applyNumberFormat="1" applyFont="1" applyFill="1" applyBorder="1" applyAlignment="1">
      <alignment horizontal="center"/>
    </xf>
    <xf numFmtId="0" fontId="15" fillId="6" borderId="4" xfId="0" applyFont="1" applyFill="1" applyBorder="1" applyAlignment="1">
      <alignment horizontal="center"/>
    </xf>
    <xf numFmtId="167" fontId="15" fillId="6" borderId="9" xfId="0" applyNumberFormat="1" applyFont="1" applyFill="1" applyBorder="1" applyAlignment="1">
      <alignment horizontal="left"/>
    </xf>
    <xf numFmtId="3" fontId="15" fillId="6" borderId="9" xfId="0" applyNumberFormat="1" applyFont="1" applyFill="1" applyBorder="1" applyAlignment="1">
      <alignment horizontal="center"/>
    </xf>
    <xf numFmtId="0" fontId="15" fillId="6" borderId="9" xfId="0" applyFont="1" applyFill="1" applyBorder="1" applyAlignment="1">
      <alignment horizontal="center"/>
    </xf>
    <xf numFmtId="167" fontId="15" fillId="6" borderId="13" xfId="0" applyNumberFormat="1" applyFont="1" applyFill="1" applyBorder="1" applyAlignment="1">
      <alignment horizontal="left"/>
    </xf>
    <xf numFmtId="3" fontId="15" fillId="6" borderId="13" xfId="0" applyNumberFormat="1" applyFont="1" applyFill="1" applyBorder="1" applyAlignment="1">
      <alignment horizontal="center"/>
    </xf>
    <xf numFmtId="167" fontId="15" fillId="6" borderId="4" xfId="0" applyNumberFormat="1" applyFont="1" applyFill="1" applyBorder="1" applyAlignment="1">
      <alignment horizontal="center"/>
    </xf>
    <xf numFmtId="3" fontId="15" fillId="6" borderId="13" xfId="0" applyNumberFormat="1" applyFont="1" applyFill="1" applyBorder="1" applyAlignment="1">
      <alignment horizontal="left"/>
    </xf>
    <xf numFmtId="3" fontId="15" fillId="6" borderId="14" xfId="0" applyNumberFormat="1" applyFont="1" applyFill="1" applyBorder="1" applyAlignment="1">
      <alignment horizontal="left"/>
    </xf>
    <xf numFmtId="167" fontId="15" fillId="6" borderId="13" xfId="0" applyNumberFormat="1" applyFont="1" applyFill="1" applyBorder="1" applyAlignment="1">
      <alignment horizontal="center"/>
    </xf>
    <xf numFmtId="167" fontId="15" fillId="6" borderId="2" xfId="0" applyNumberFormat="1" applyFont="1" applyFill="1" applyBorder="1" applyAlignment="1">
      <alignment horizontal="center"/>
    </xf>
    <xf numFmtId="0" fontId="11" fillId="0" borderId="1" xfId="0" applyFont="1" applyBorder="1" applyAlignment="1">
      <alignment horizontal="center" vertical="center"/>
    </xf>
    <xf numFmtId="0" fontId="3" fillId="0" borderId="9" xfId="0" applyFont="1" applyBorder="1"/>
    <xf numFmtId="0" fontId="3" fillId="0" borderId="7" xfId="0" applyFont="1" applyBorder="1"/>
    <xf numFmtId="0" fontId="3" fillId="0" borderId="15" xfId="0" applyFont="1" applyBorder="1"/>
    <xf numFmtId="164" fontId="3" fillId="0" borderId="12" xfId="0" applyNumberFormat="1" applyFont="1" applyBorder="1" applyAlignment="1">
      <alignment vertical="center"/>
    </xf>
    <xf numFmtId="0" fontId="7" fillId="4" borderId="0" xfId="0" applyFont="1" applyFill="1"/>
    <xf numFmtId="0" fontId="3" fillId="4" borderId="0" xfId="0" applyFont="1" applyFill="1"/>
    <xf numFmtId="4" fontId="9" fillId="0" borderId="1" xfId="0" applyNumberFormat="1" applyFont="1" applyBorder="1" applyAlignment="1">
      <alignment horizontal="center" vertical="center"/>
    </xf>
    <xf numFmtId="4" fontId="9" fillId="0" borderId="1" xfId="0" applyNumberFormat="1" applyFont="1" applyBorder="1" applyAlignment="1">
      <alignment vertical="center"/>
    </xf>
    <xf numFmtId="0" fontId="3" fillId="5" borderId="12" xfId="0" applyFont="1" applyFill="1" applyBorder="1" applyAlignment="1">
      <alignment horizontal="center" vertical="center" wrapText="1"/>
    </xf>
    <xf numFmtId="0" fontId="3" fillId="0" borderId="3" xfId="0" applyFont="1" applyBorder="1"/>
    <xf numFmtId="0" fontId="3" fillId="0" borderId="6" xfId="0" applyFont="1" applyBorder="1"/>
    <xf numFmtId="0" fontId="3" fillId="0" borderId="8" xfId="0" applyFont="1" applyBorder="1"/>
    <xf numFmtId="0" fontId="15" fillId="6" borderId="13" xfId="0" applyFont="1" applyFill="1" applyBorder="1" applyAlignment="1">
      <alignment horizontal="left"/>
    </xf>
    <xf numFmtId="0" fontId="15" fillId="6" borderId="14" xfId="0" applyFont="1" applyFill="1" applyBorder="1" applyAlignment="1">
      <alignment horizontal="left"/>
    </xf>
    <xf numFmtId="0" fontId="15" fillId="6" borderId="2" xfId="0" applyFont="1" applyFill="1" applyBorder="1" applyAlignment="1">
      <alignment horizontal="left"/>
    </xf>
    <xf numFmtId="167" fontId="15" fillId="6" borderId="9" xfId="0" applyNumberFormat="1" applyFont="1" applyFill="1" applyBorder="1" applyAlignment="1">
      <alignment horizontal="center"/>
    </xf>
    <xf numFmtId="3" fontId="4" fillId="4" borderId="10" xfId="0" applyNumberFormat="1" applyFont="1" applyFill="1" applyBorder="1" applyAlignment="1">
      <alignment horizontal="center" vertical="center" wrapText="1"/>
    </xf>
    <xf numFmtId="165" fontId="3" fillId="0" borderId="0" xfId="0" applyNumberFormat="1" applyFont="1" applyBorder="1" applyAlignment="1">
      <alignment horizontal="left" vertical="center"/>
    </xf>
    <xf numFmtId="165" fontId="3" fillId="0" borderId="4" xfId="0" applyNumberFormat="1" applyFont="1" applyBorder="1" applyAlignment="1">
      <alignment horizontal="left" vertical="center"/>
    </xf>
    <xf numFmtId="166" fontId="3" fillId="0" borderId="4" xfId="0" applyNumberFormat="1" applyFont="1" applyBorder="1" applyAlignment="1">
      <alignment horizontal="center" vertical="center"/>
    </xf>
    <xf numFmtId="165" fontId="3" fillId="0" borderId="9" xfId="0" applyNumberFormat="1" applyFont="1" applyBorder="1" applyAlignment="1">
      <alignment horizontal="left" vertical="center"/>
    </xf>
    <xf numFmtId="166" fontId="3" fillId="0" borderId="9" xfId="0" applyNumberFormat="1" applyFont="1" applyBorder="1" applyAlignment="1">
      <alignment horizontal="center" vertical="center"/>
    </xf>
    <xf numFmtId="0" fontId="4" fillId="4" borderId="3" xfId="0" applyFont="1" applyFill="1" applyBorder="1" applyAlignment="1">
      <alignment horizontal="center" vertical="center"/>
    </xf>
    <xf numFmtId="165" fontId="4" fillId="4" borderId="13" xfId="0" applyNumberFormat="1" applyFont="1" applyFill="1" applyBorder="1" applyAlignment="1">
      <alignment horizontal="center" vertical="center"/>
    </xf>
    <xf numFmtId="165" fontId="4" fillId="4" borderId="4" xfId="0" applyNumberFormat="1" applyFont="1" applyFill="1" applyBorder="1" applyAlignment="1">
      <alignment horizontal="center" vertical="center"/>
    </xf>
    <xf numFmtId="0" fontId="3" fillId="0" borderId="3" xfId="0" applyFont="1" applyBorder="1" applyAlignment="1">
      <alignment vertical="center"/>
    </xf>
    <xf numFmtId="0" fontId="3" fillId="0" borderId="8" xfId="0" applyFont="1" applyBorder="1" applyAlignment="1">
      <alignment vertical="center"/>
    </xf>
    <xf numFmtId="4" fontId="16" fillId="0" borderId="0" xfId="0" applyNumberFormat="1" applyFont="1"/>
    <xf numFmtId="0" fontId="17" fillId="0" borderId="0" xfId="0" applyFont="1"/>
    <xf numFmtId="164" fontId="17" fillId="0" borderId="0" xfId="0" applyNumberFormat="1" applyFont="1"/>
    <xf numFmtId="0" fontId="7" fillId="3" borderId="0" xfId="0" applyFont="1" applyFill="1"/>
    <xf numFmtId="0" fontId="4" fillId="3" borderId="0" xfId="0" applyFont="1" applyFill="1"/>
    <xf numFmtId="0" fontId="3" fillId="3" borderId="0" xfId="0" applyFont="1" applyFill="1"/>
    <xf numFmtId="165" fontId="3" fillId="3" borderId="0" xfId="0" applyNumberFormat="1" applyFont="1" applyFill="1" applyAlignment="1">
      <alignment horizontal="center" vertical="center"/>
    </xf>
    <xf numFmtId="3" fontId="3" fillId="3" borderId="0" xfId="0" applyNumberFormat="1" applyFont="1" applyFill="1" applyAlignment="1">
      <alignment horizontal="center" vertical="center"/>
    </xf>
    <xf numFmtId="166" fontId="3" fillId="3" borderId="0" xfId="0" applyNumberFormat="1" applyFont="1" applyFill="1" applyAlignment="1">
      <alignment horizontal="center" vertical="center"/>
    </xf>
    <xf numFmtId="164" fontId="3" fillId="3" borderId="0" xfId="0" applyNumberFormat="1" applyFont="1" applyFill="1" applyAlignment="1">
      <alignment horizontal="center" vertical="center"/>
    </xf>
    <xf numFmtId="3" fontId="15" fillId="0" borderId="13" xfId="0" applyNumberFormat="1" applyFont="1" applyFill="1" applyBorder="1" applyAlignment="1">
      <alignment horizontal="center"/>
    </xf>
    <xf numFmtId="0" fontId="15" fillId="0" borderId="4" xfId="0" applyFont="1" applyFill="1" applyBorder="1" applyAlignment="1">
      <alignment horizontal="center"/>
    </xf>
    <xf numFmtId="3" fontId="15" fillId="0" borderId="14" xfId="0" applyNumberFormat="1" applyFont="1" applyFill="1" applyBorder="1" applyAlignment="1">
      <alignment horizontal="center"/>
    </xf>
    <xf numFmtId="0" fontId="15" fillId="0" borderId="0" xfId="0" applyFont="1" applyFill="1" applyBorder="1" applyAlignment="1">
      <alignment horizontal="center"/>
    </xf>
    <xf numFmtId="0" fontId="18" fillId="4" borderId="0" xfId="0" applyFont="1" applyFill="1"/>
    <xf numFmtId="3" fontId="4" fillId="0" borderId="0" xfId="0" applyNumberFormat="1" applyFont="1" applyFill="1" applyBorder="1" applyAlignment="1">
      <alignment horizontal="center" vertical="center" wrapText="1"/>
    </xf>
    <xf numFmtId="0" fontId="3" fillId="0" borderId="11" xfId="0" applyFont="1" applyBorder="1"/>
    <xf numFmtId="3" fontId="19" fillId="0" borderId="2" xfId="0" applyNumberFormat="1" applyFont="1" applyFill="1" applyBorder="1" applyAlignment="1">
      <alignment horizontal="center" vertical="center"/>
    </xf>
    <xf numFmtId="0" fontId="19" fillId="0" borderId="6" xfId="0" applyFont="1" applyBorder="1" applyAlignment="1">
      <alignment vertical="center"/>
    </xf>
    <xf numFmtId="0" fontId="19" fillId="0" borderId="8" xfId="0" applyFont="1" applyBorder="1" applyAlignment="1">
      <alignment vertical="center"/>
    </xf>
    <xf numFmtId="3" fontId="19" fillId="0" borderId="5" xfId="0" applyNumberFormat="1" applyFont="1" applyBorder="1" applyAlignment="1">
      <alignment horizontal="center" vertical="center"/>
    </xf>
    <xf numFmtId="3" fontId="3" fillId="0" borderId="7" xfId="0" applyNumberFormat="1" applyFont="1" applyBorder="1" applyAlignment="1">
      <alignment horizontal="center" vertical="center"/>
    </xf>
    <xf numFmtId="3" fontId="3" fillId="0" borderId="15" xfId="0" applyNumberFormat="1" applyFont="1" applyBorder="1" applyAlignment="1">
      <alignment horizontal="center" vertical="center"/>
    </xf>
    <xf numFmtId="165" fontId="19" fillId="0" borderId="13" xfId="0" applyNumberFormat="1" applyFont="1" applyBorder="1" applyAlignment="1">
      <alignment horizontal="center" vertical="center"/>
    </xf>
    <xf numFmtId="3" fontId="19" fillId="0" borderId="13" xfId="0" applyNumberFormat="1" applyFont="1" applyFill="1" applyBorder="1" applyAlignment="1">
      <alignment horizontal="center" vertical="center"/>
    </xf>
    <xf numFmtId="3" fontId="19" fillId="0" borderId="13" xfId="0" applyNumberFormat="1" applyFont="1" applyBorder="1" applyAlignment="1">
      <alignment horizontal="center" vertical="center"/>
    </xf>
    <xf numFmtId="3" fontId="19" fillId="0" borderId="14" xfId="0" applyNumberFormat="1" applyFont="1" applyFill="1" applyBorder="1" applyAlignment="1">
      <alignment horizontal="center" vertical="center"/>
    </xf>
    <xf numFmtId="3" fontId="3" fillId="0" borderId="5" xfId="0" applyNumberFormat="1" applyFont="1" applyBorder="1" applyAlignment="1">
      <alignment horizontal="center" vertical="center"/>
    </xf>
    <xf numFmtId="164" fontId="3" fillId="0" borderId="7" xfId="0" applyNumberFormat="1" applyFont="1" applyBorder="1" applyAlignment="1">
      <alignment horizontal="center" vertical="center"/>
    </xf>
    <xf numFmtId="0" fontId="3" fillId="0" borderId="1" xfId="0" applyFont="1" applyBorder="1" applyAlignment="1">
      <alignment vertical="center"/>
    </xf>
    <xf numFmtId="3" fontId="4" fillId="0" borderId="13" xfId="0" applyNumberFormat="1" applyFont="1" applyBorder="1" applyAlignment="1">
      <alignment horizontal="center" vertical="center"/>
    </xf>
    <xf numFmtId="3" fontId="9" fillId="2" borderId="1" xfId="0" applyNumberFormat="1" applyFont="1" applyFill="1" applyBorder="1" applyAlignment="1">
      <alignment horizontal="center" vertical="center"/>
    </xf>
    <xf numFmtId="3" fontId="9" fillId="5" borderId="1" xfId="0" applyNumberFormat="1" applyFont="1" applyFill="1" applyBorder="1" applyAlignment="1">
      <alignment horizontal="center" vertical="center"/>
    </xf>
    <xf numFmtId="3" fontId="9" fillId="0" borderId="1" xfId="0" applyNumberFormat="1" applyFont="1" applyBorder="1" applyAlignment="1">
      <alignment horizontal="center" vertical="center"/>
    </xf>
    <xf numFmtId="4" fontId="3" fillId="2" borderId="1" xfId="0" applyNumberFormat="1" applyFont="1" applyFill="1" applyBorder="1" applyAlignment="1">
      <alignment horizontal="center" vertical="center"/>
    </xf>
    <xf numFmtId="0" fontId="3" fillId="0" borderId="1" xfId="0" applyFont="1" applyBorder="1"/>
    <xf numFmtId="4" fontId="3" fillId="0" borderId="1" xfId="0" applyNumberFormat="1" applyFont="1" applyBorder="1"/>
    <xf numFmtId="0" fontId="3" fillId="0" borderId="0" xfId="0" applyFont="1" applyAlignment="1">
      <alignment horizontal="right"/>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 xfId="0" applyFont="1" applyBorder="1" applyAlignment="1">
      <alignment horizontal="center" vertical="center" wrapText="1"/>
    </xf>
    <xf numFmtId="164" fontId="3" fillId="0" borderId="13" xfId="0" applyNumberFormat="1" applyFont="1" applyBorder="1" applyAlignment="1">
      <alignment horizontal="center" vertical="center"/>
    </xf>
    <xf numFmtId="164" fontId="3" fillId="0" borderId="14" xfId="0" applyNumberFormat="1" applyFont="1" applyBorder="1" applyAlignment="1">
      <alignment horizontal="center" vertical="center"/>
    </xf>
    <xf numFmtId="164" fontId="3" fillId="0" borderId="2" xfId="0" applyNumberFormat="1" applyFont="1" applyBorder="1" applyAlignment="1">
      <alignment horizontal="center" vertical="center"/>
    </xf>
    <xf numFmtId="164" fontId="3" fillId="0" borderId="5" xfId="0" applyNumberFormat="1" applyFont="1" applyBorder="1" applyAlignment="1">
      <alignment horizontal="center" vertical="center"/>
    </xf>
    <xf numFmtId="164" fontId="3" fillId="0" borderId="7" xfId="0" applyNumberFormat="1" applyFont="1" applyBorder="1" applyAlignment="1">
      <alignment horizontal="center" vertical="center"/>
    </xf>
    <xf numFmtId="164" fontId="3" fillId="0" borderId="15" xfId="0" applyNumberFormat="1" applyFont="1" applyBorder="1" applyAlignment="1">
      <alignment horizontal="center" vertical="center"/>
    </xf>
    <xf numFmtId="164" fontId="3" fillId="0" borderId="13" xfId="0" applyNumberFormat="1" applyFont="1" applyFill="1" applyBorder="1" applyAlignment="1">
      <alignment horizontal="center" vertical="center"/>
    </xf>
    <xf numFmtId="164" fontId="3" fillId="0" borderId="2"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0" borderId="0"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5" xfId="0" applyFont="1" applyFill="1" applyBorder="1" applyAlignment="1">
      <alignment horizontal="center" vertical="center"/>
    </xf>
    <xf numFmtId="164" fontId="3" fillId="0" borderId="0" xfId="0" applyNumberFormat="1" applyFont="1" applyFill="1" applyBorder="1" applyAlignment="1">
      <alignment horizontal="center" vertical="center"/>
    </xf>
    <xf numFmtId="4" fontId="11" fillId="0" borderId="10" xfId="0" applyNumberFormat="1" applyFont="1" applyBorder="1" applyAlignment="1">
      <alignment horizontal="left" vertical="top" wrapText="1"/>
    </xf>
    <xf numFmtId="4" fontId="11" fillId="0" borderId="11" xfId="0" applyNumberFormat="1" applyFont="1" applyBorder="1" applyAlignment="1">
      <alignment horizontal="left" vertical="top" wrapText="1"/>
    </xf>
    <xf numFmtId="4" fontId="11" fillId="0" borderId="12" xfId="0" applyNumberFormat="1" applyFont="1" applyBorder="1" applyAlignment="1">
      <alignment horizontal="left" vertical="top" wrapText="1"/>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14" xfId="0" applyFont="1" applyBorder="1" applyAlignment="1">
      <alignment horizontal="center" vertical="center"/>
    </xf>
    <xf numFmtId="0" fontId="4" fillId="0" borderId="2" xfId="0" applyFont="1" applyBorder="1" applyAlignment="1">
      <alignment horizontal="center" vertical="center"/>
    </xf>
    <xf numFmtId="0" fontId="4" fillId="0" borderId="13" xfId="0" applyFont="1" applyBorder="1" applyAlignment="1">
      <alignment horizontal="center" vertical="center"/>
    </xf>
    <xf numFmtId="0" fontId="4" fillId="0" borderId="10" xfId="0" applyFont="1" applyBorder="1" applyAlignment="1">
      <alignment horizontal="right"/>
    </xf>
    <xf numFmtId="0" fontId="4" fillId="0" borderId="11" xfId="0" applyFont="1" applyBorder="1" applyAlignment="1">
      <alignment horizontal="right"/>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0"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15" xfId="0" applyFont="1" applyBorder="1" applyAlignment="1">
      <alignment horizontal="left" vertical="top"/>
    </xf>
    <xf numFmtId="0" fontId="4" fillId="5" borderId="13"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8" fillId="5" borderId="1" xfId="0" applyFont="1" applyFill="1" applyBorder="1" applyAlignment="1">
      <alignment vertical="center"/>
    </xf>
    <xf numFmtId="0" fontId="8" fillId="0" borderId="12"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1" xfId="0" applyFont="1" applyFill="1" applyBorder="1" applyAlignment="1">
      <alignment horizontal="left" vertical="center"/>
    </xf>
    <xf numFmtId="0" fontId="8" fillId="0" borderId="12" xfId="0" applyFont="1" applyFill="1" applyBorder="1" applyAlignment="1">
      <alignment horizontal="left" vertical="center"/>
    </xf>
  </cellXfs>
  <cellStyles count="5">
    <cellStyle name="Normal" xfId="0" builtinId="0"/>
    <cellStyle name="Normal 2" xfId="1" xr:uid="{00000000-0005-0000-0000-000001000000}"/>
    <cellStyle name="Normal 2 2 2" xfId="3" xr:uid="{9FFB4739-FD57-45DD-B176-82187C2CB886}"/>
    <cellStyle name="Normal 3" xfId="4" xr:uid="{2FEEE0F9-5B29-46F2-9EFA-48909DF8A58D}"/>
    <cellStyle name="Porcentaje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AC74B-9B0B-4821-929D-7E335EA1DEE2}">
  <sheetPr>
    <tabColor theme="4"/>
    <pageSetUpPr fitToPage="1"/>
  </sheetPr>
  <dimension ref="A2:K110"/>
  <sheetViews>
    <sheetView showGridLines="0" tabSelected="1" topLeftCell="A4" zoomScale="85" zoomScaleNormal="85" workbookViewId="0">
      <selection activeCell="A6" sqref="A6"/>
    </sheetView>
  </sheetViews>
  <sheetFormatPr baseColWidth="10" defaultColWidth="11.5703125" defaultRowHeight="16.5" x14ac:dyDescent="0.3"/>
  <cols>
    <col min="1" max="1" width="13.140625" style="1" customWidth="1"/>
    <col min="2" max="2" width="10.85546875" style="5" customWidth="1"/>
    <col min="3" max="3" width="34.85546875" style="1" customWidth="1"/>
    <col min="4" max="4" width="22.5703125" style="44" bestFit="1" customWidth="1"/>
    <col min="5" max="5" width="31.140625" style="44" bestFit="1" customWidth="1"/>
    <col min="6" max="6" width="13.42578125" style="35" bestFit="1" customWidth="1"/>
    <col min="7" max="7" width="15.140625" style="53" customWidth="1"/>
    <col min="8" max="9" width="24" style="35" bestFit="1" customWidth="1"/>
    <col min="10" max="10" width="35.140625" style="19" bestFit="1" customWidth="1"/>
    <col min="11" max="11" width="26.140625" style="2" customWidth="1"/>
    <col min="12" max="16384" width="11.5703125" style="1"/>
  </cols>
  <sheetData>
    <row r="2" spans="1:10" ht="26.25" x14ac:dyDescent="0.4">
      <c r="A2" s="149" t="s">
        <v>142</v>
      </c>
      <c r="B2" s="61"/>
      <c r="C2" s="60"/>
      <c r="D2" s="62"/>
      <c r="E2" s="62"/>
      <c r="F2" s="63"/>
      <c r="G2" s="64"/>
      <c r="H2" s="63"/>
      <c r="I2" s="63"/>
      <c r="J2" s="65"/>
    </row>
    <row r="4" spans="1:10" x14ac:dyDescent="0.3">
      <c r="A4" s="138" t="s">
        <v>141</v>
      </c>
      <c r="B4" s="139"/>
      <c r="C4" s="140"/>
      <c r="D4" s="141"/>
      <c r="E4" s="141"/>
      <c r="F4" s="142"/>
      <c r="G4" s="143"/>
      <c r="H4" s="142"/>
      <c r="I4" s="142"/>
      <c r="J4" s="144"/>
    </row>
    <row r="6" spans="1:10" ht="30" customHeight="1" x14ac:dyDescent="0.3">
      <c r="C6" s="58" t="s">
        <v>1</v>
      </c>
      <c r="D6" s="59" t="s">
        <v>8</v>
      </c>
      <c r="E6" s="93" t="s">
        <v>9</v>
      </c>
      <c r="F6" s="55" t="s">
        <v>14</v>
      </c>
      <c r="G6" s="56" t="s">
        <v>15</v>
      </c>
      <c r="H6" s="55" t="s">
        <v>13</v>
      </c>
      <c r="I6" s="55" t="s">
        <v>16</v>
      </c>
      <c r="J6" s="57" t="s">
        <v>10</v>
      </c>
    </row>
    <row r="7" spans="1:10" ht="16.5" customHeight="1" x14ac:dyDescent="0.3">
      <c r="B7" s="173" t="s">
        <v>0</v>
      </c>
      <c r="C7" s="26" t="s">
        <v>123</v>
      </c>
      <c r="D7" s="100" t="s">
        <v>77</v>
      </c>
      <c r="E7" s="94" t="s">
        <v>30</v>
      </c>
      <c r="F7" s="101">
        <v>18</v>
      </c>
      <c r="G7" s="96">
        <v>4</v>
      </c>
      <c r="H7" s="33">
        <f>+G7*F7</f>
        <v>72</v>
      </c>
      <c r="I7" s="33" t="s">
        <v>5</v>
      </c>
      <c r="J7" s="176" t="s">
        <v>26</v>
      </c>
    </row>
    <row r="8" spans="1:10" ht="16.5" customHeight="1" x14ac:dyDescent="0.3">
      <c r="B8" s="174"/>
      <c r="C8" s="3" t="s">
        <v>123</v>
      </c>
      <c r="D8" s="84" t="s">
        <v>78</v>
      </c>
      <c r="E8" s="80" t="s">
        <v>40</v>
      </c>
      <c r="F8" s="87">
        <v>98</v>
      </c>
      <c r="G8" s="83">
        <v>4.4000000000000004</v>
      </c>
      <c r="H8" s="30">
        <f>+G8*F8</f>
        <v>431.20000000000005</v>
      </c>
      <c r="I8" s="30" t="s">
        <v>5</v>
      </c>
      <c r="J8" s="177"/>
    </row>
    <row r="9" spans="1:10" ht="16.5" customHeight="1" x14ac:dyDescent="0.3">
      <c r="B9" s="174"/>
      <c r="C9" s="3" t="s">
        <v>123</v>
      </c>
      <c r="D9" s="84" t="s">
        <v>78</v>
      </c>
      <c r="E9" s="80" t="s">
        <v>30</v>
      </c>
      <c r="F9" s="87">
        <v>18</v>
      </c>
      <c r="G9" s="83">
        <v>4</v>
      </c>
      <c r="H9" s="30">
        <f t="shared" ref="H9:H31" si="0">+G9*F9</f>
        <v>72</v>
      </c>
      <c r="I9" s="30" t="s">
        <v>5</v>
      </c>
      <c r="J9" s="177"/>
    </row>
    <row r="10" spans="1:10" ht="16.5" customHeight="1" x14ac:dyDescent="0.3">
      <c r="B10" s="174"/>
      <c r="C10" s="3" t="s">
        <v>123</v>
      </c>
      <c r="D10" s="84" t="s">
        <v>78</v>
      </c>
      <c r="E10" s="80" t="s">
        <v>80</v>
      </c>
      <c r="F10" s="87">
        <v>15</v>
      </c>
      <c r="G10" s="83">
        <v>5</v>
      </c>
      <c r="H10" s="30">
        <f t="shared" si="0"/>
        <v>75</v>
      </c>
      <c r="I10" s="30" t="s">
        <v>5</v>
      </c>
      <c r="J10" s="177"/>
    </row>
    <row r="11" spans="1:10" ht="16.5" customHeight="1" x14ac:dyDescent="0.3">
      <c r="B11" s="174"/>
      <c r="C11" s="3" t="s">
        <v>123</v>
      </c>
      <c r="D11" s="84" t="s">
        <v>78</v>
      </c>
      <c r="E11" s="80" t="s">
        <v>81</v>
      </c>
      <c r="F11" s="87">
        <v>63</v>
      </c>
      <c r="G11" s="83">
        <v>4.8</v>
      </c>
      <c r="H11" s="30">
        <f t="shared" si="0"/>
        <v>302.39999999999998</v>
      </c>
      <c r="I11" s="30" t="s">
        <v>5</v>
      </c>
      <c r="J11" s="177"/>
    </row>
    <row r="12" spans="1:10" ht="16.5" customHeight="1" x14ac:dyDescent="0.3">
      <c r="B12" s="174"/>
      <c r="C12" s="3" t="s">
        <v>123</v>
      </c>
      <c r="D12" s="84" t="s">
        <v>78</v>
      </c>
      <c r="E12" s="80" t="s">
        <v>82</v>
      </c>
      <c r="F12" s="87">
        <v>13</v>
      </c>
      <c r="G12" s="83">
        <v>6</v>
      </c>
      <c r="H12" s="30">
        <f t="shared" si="0"/>
        <v>78</v>
      </c>
      <c r="I12" s="30" t="s">
        <v>5</v>
      </c>
      <c r="J12" s="177"/>
    </row>
    <row r="13" spans="1:10" ht="16.5" customHeight="1" x14ac:dyDescent="0.3">
      <c r="B13" s="174"/>
      <c r="C13" s="3" t="s">
        <v>123</v>
      </c>
      <c r="D13" s="84" t="s">
        <v>79</v>
      </c>
      <c r="E13" s="80" t="s">
        <v>83</v>
      </c>
      <c r="F13" s="87">
        <v>38</v>
      </c>
      <c r="G13" s="83">
        <v>4.5</v>
      </c>
      <c r="H13" s="30">
        <f t="shared" si="0"/>
        <v>171</v>
      </c>
      <c r="I13" s="30" t="s">
        <v>5</v>
      </c>
      <c r="J13" s="177"/>
    </row>
    <row r="14" spans="1:10" ht="16.5" customHeight="1" x14ac:dyDescent="0.3">
      <c r="B14" s="174"/>
      <c r="C14" s="3" t="s">
        <v>123</v>
      </c>
      <c r="D14" s="84" t="s">
        <v>79</v>
      </c>
      <c r="E14" s="80" t="s">
        <v>84</v>
      </c>
      <c r="F14" s="87">
        <v>30</v>
      </c>
      <c r="G14" s="83">
        <v>4.5999999999999996</v>
      </c>
      <c r="H14" s="30">
        <f t="shared" si="0"/>
        <v>138</v>
      </c>
      <c r="I14" s="30" t="s">
        <v>5</v>
      </c>
      <c r="J14" s="177"/>
    </row>
    <row r="15" spans="1:10" ht="16.5" customHeight="1" x14ac:dyDescent="0.3">
      <c r="B15" s="174"/>
      <c r="C15" s="3" t="s">
        <v>123</v>
      </c>
      <c r="D15" s="84" t="s">
        <v>79</v>
      </c>
      <c r="E15" s="80" t="s">
        <v>85</v>
      </c>
      <c r="F15" s="87">
        <v>20</v>
      </c>
      <c r="G15" s="83">
        <v>4.5</v>
      </c>
      <c r="H15" s="30">
        <f t="shared" si="0"/>
        <v>90</v>
      </c>
      <c r="I15" s="30" t="s">
        <v>5</v>
      </c>
      <c r="J15" s="177"/>
    </row>
    <row r="16" spans="1:10" ht="16.5" customHeight="1" x14ac:dyDescent="0.3">
      <c r="B16" s="174"/>
      <c r="C16" s="108" t="s">
        <v>123</v>
      </c>
      <c r="D16" s="86" t="s">
        <v>79</v>
      </c>
      <c r="E16" s="97" t="s">
        <v>86</v>
      </c>
      <c r="F16" s="88">
        <v>64</v>
      </c>
      <c r="G16" s="99">
        <v>4.5</v>
      </c>
      <c r="H16" s="31">
        <f t="shared" si="0"/>
        <v>288</v>
      </c>
      <c r="I16" s="31" t="s">
        <v>5</v>
      </c>
      <c r="J16" s="177"/>
    </row>
    <row r="17" spans="2:11" ht="16.5" customHeight="1" x14ac:dyDescent="0.3">
      <c r="B17" s="174"/>
      <c r="C17" s="26" t="s">
        <v>124</v>
      </c>
      <c r="D17" s="100" t="s">
        <v>37</v>
      </c>
      <c r="E17" s="94" t="s">
        <v>38</v>
      </c>
      <c r="F17" s="145" t="s">
        <v>89</v>
      </c>
      <c r="G17" s="146" t="s">
        <v>89</v>
      </c>
      <c r="H17" s="33">
        <v>750</v>
      </c>
      <c r="I17" s="33" t="s">
        <v>5</v>
      </c>
      <c r="J17" s="177"/>
      <c r="K17" s="182" t="s">
        <v>90</v>
      </c>
    </row>
    <row r="18" spans="2:11" ht="16.5" customHeight="1" x14ac:dyDescent="0.3">
      <c r="B18" s="174"/>
      <c r="C18" s="3" t="s">
        <v>124</v>
      </c>
      <c r="D18" s="84" t="s">
        <v>37</v>
      </c>
      <c r="E18" s="80" t="s">
        <v>40</v>
      </c>
      <c r="F18" s="147" t="s">
        <v>89</v>
      </c>
      <c r="G18" s="148" t="s">
        <v>89</v>
      </c>
      <c r="H18" s="30">
        <v>750</v>
      </c>
      <c r="I18" s="30" t="s">
        <v>5</v>
      </c>
      <c r="J18" s="177"/>
      <c r="K18" s="183"/>
    </row>
    <row r="19" spans="2:11" ht="16.5" customHeight="1" x14ac:dyDescent="0.3">
      <c r="B19" s="174"/>
      <c r="C19" s="3" t="s">
        <v>124</v>
      </c>
      <c r="D19" s="84" t="s">
        <v>37</v>
      </c>
      <c r="E19" s="80" t="s">
        <v>38</v>
      </c>
      <c r="F19" s="87">
        <v>258</v>
      </c>
      <c r="G19" s="83">
        <v>4.9000000000000004</v>
      </c>
      <c r="H19" s="30">
        <f t="shared" si="0"/>
        <v>1264.2</v>
      </c>
      <c r="I19" s="30" t="s">
        <v>5</v>
      </c>
      <c r="J19" s="177"/>
    </row>
    <row r="20" spans="2:11" ht="16.5" customHeight="1" x14ac:dyDescent="0.3">
      <c r="B20" s="174"/>
      <c r="C20" s="3" t="s">
        <v>124</v>
      </c>
      <c r="D20" s="84" t="s">
        <v>37</v>
      </c>
      <c r="E20" s="80" t="s">
        <v>30</v>
      </c>
      <c r="F20" s="87">
        <v>46</v>
      </c>
      <c r="G20" s="83">
        <v>4.5999999999999996</v>
      </c>
      <c r="H20" s="30">
        <f t="shared" si="0"/>
        <v>211.6</v>
      </c>
      <c r="I20" s="30" t="s">
        <v>5</v>
      </c>
      <c r="J20" s="177"/>
    </row>
    <row r="21" spans="2:11" ht="16.5" customHeight="1" x14ac:dyDescent="0.3">
      <c r="B21" s="174"/>
      <c r="C21" s="108" t="s">
        <v>124</v>
      </c>
      <c r="D21" s="86" t="s">
        <v>37</v>
      </c>
      <c r="E21" s="97" t="s">
        <v>30</v>
      </c>
      <c r="F21" s="88">
        <v>64</v>
      </c>
      <c r="G21" s="99">
        <v>4.5999999999999996</v>
      </c>
      <c r="H21" s="31">
        <f t="shared" si="0"/>
        <v>294.39999999999998</v>
      </c>
      <c r="I21" s="31" t="s">
        <v>5</v>
      </c>
      <c r="J21" s="177"/>
    </row>
    <row r="22" spans="2:11" ht="16.5" customHeight="1" x14ac:dyDescent="0.3">
      <c r="B22" s="174"/>
      <c r="C22" s="26" t="s">
        <v>76</v>
      </c>
      <c r="D22" s="100" t="s">
        <v>51</v>
      </c>
      <c r="E22" s="94" t="s">
        <v>40</v>
      </c>
      <c r="F22" s="101">
        <v>9</v>
      </c>
      <c r="G22" s="96">
        <v>4.7</v>
      </c>
      <c r="H22" s="33">
        <f t="shared" si="0"/>
        <v>42.300000000000004</v>
      </c>
      <c r="I22" s="33" t="s">
        <v>5</v>
      </c>
      <c r="J22" s="177"/>
    </row>
    <row r="23" spans="2:11" ht="16.5" customHeight="1" x14ac:dyDescent="0.3">
      <c r="B23" s="174"/>
      <c r="C23" s="3" t="s">
        <v>76</v>
      </c>
      <c r="D23" s="84" t="s">
        <v>51</v>
      </c>
      <c r="E23" s="80" t="s">
        <v>38</v>
      </c>
      <c r="F23" s="87">
        <v>93</v>
      </c>
      <c r="G23" s="83">
        <v>4</v>
      </c>
      <c r="H23" s="30">
        <f t="shared" si="0"/>
        <v>372</v>
      </c>
      <c r="I23" s="30" t="s">
        <v>5</v>
      </c>
      <c r="J23" s="177"/>
    </row>
    <row r="24" spans="2:11" ht="16.5" customHeight="1" x14ac:dyDescent="0.3">
      <c r="B24" s="174"/>
      <c r="C24" s="3" t="s">
        <v>76</v>
      </c>
      <c r="D24" s="84" t="s">
        <v>51</v>
      </c>
      <c r="E24" s="80" t="s">
        <v>38</v>
      </c>
      <c r="F24" s="87">
        <v>127</v>
      </c>
      <c r="G24" s="83">
        <v>4</v>
      </c>
      <c r="H24" s="30">
        <f t="shared" si="0"/>
        <v>508</v>
      </c>
      <c r="I24" s="30" t="s">
        <v>5</v>
      </c>
      <c r="J24" s="177"/>
    </row>
    <row r="25" spans="2:11" ht="16.5" customHeight="1" x14ac:dyDescent="0.3">
      <c r="B25" s="174"/>
      <c r="C25" s="3" t="s">
        <v>76</v>
      </c>
      <c r="D25" s="84" t="s">
        <v>51</v>
      </c>
      <c r="E25" s="80" t="s">
        <v>33</v>
      </c>
      <c r="F25" s="87">
        <v>30</v>
      </c>
      <c r="G25" s="83">
        <v>4.5</v>
      </c>
      <c r="H25" s="30">
        <f t="shared" si="0"/>
        <v>135</v>
      </c>
      <c r="I25" s="30" t="s">
        <v>5</v>
      </c>
      <c r="J25" s="177"/>
    </row>
    <row r="26" spans="2:11" ht="16.5" customHeight="1" x14ac:dyDescent="0.3">
      <c r="B26" s="174"/>
      <c r="C26" s="3" t="s">
        <v>76</v>
      </c>
      <c r="D26" s="84" t="s">
        <v>51</v>
      </c>
      <c r="E26" s="80" t="s">
        <v>94</v>
      </c>
      <c r="F26" s="87">
        <v>97</v>
      </c>
      <c r="G26" s="83">
        <v>5</v>
      </c>
      <c r="H26" s="30">
        <f t="shared" si="0"/>
        <v>485</v>
      </c>
      <c r="I26" s="30" t="s">
        <v>5</v>
      </c>
      <c r="J26" s="177"/>
    </row>
    <row r="27" spans="2:11" ht="16.5" customHeight="1" x14ac:dyDescent="0.3">
      <c r="B27" s="174"/>
      <c r="C27" s="108" t="s">
        <v>76</v>
      </c>
      <c r="D27" s="86" t="s">
        <v>51</v>
      </c>
      <c r="E27" s="97" t="s">
        <v>95</v>
      </c>
      <c r="F27" s="88">
        <v>67</v>
      </c>
      <c r="G27" s="99">
        <v>4.5</v>
      </c>
      <c r="H27" s="31">
        <f t="shared" si="0"/>
        <v>301.5</v>
      </c>
      <c r="I27" s="31" t="s">
        <v>5</v>
      </c>
      <c r="J27" s="177"/>
    </row>
    <row r="28" spans="2:11" ht="16.5" customHeight="1" x14ac:dyDescent="0.3">
      <c r="B28" s="174"/>
      <c r="C28" s="26" t="s">
        <v>125</v>
      </c>
      <c r="D28" s="100" t="s">
        <v>63</v>
      </c>
      <c r="E28" s="94" t="s">
        <v>33</v>
      </c>
      <c r="F28" s="101">
        <v>86</v>
      </c>
      <c r="G28" s="96">
        <v>3.5</v>
      </c>
      <c r="H28" s="33">
        <f t="shared" si="0"/>
        <v>301</v>
      </c>
      <c r="I28" s="33" t="s">
        <v>5</v>
      </c>
      <c r="J28" s="177"/>
    </row>
    <row r="29" spans="2:11" ht="16.5" customHeight="1" x14ac:dyDescent="0.3">
      <c r="B29" s="174"/>
      <c r="C29" s="3" t="s">
        <v>125</v>
      </c>
      <c r="D29" s="84" t="s">
        <v>63</v>
      </c>
      <c r="E29" s="80" t="s">
        <v>30</v>
      </c>
      <c r="F29" s="87">
        <v>30</v>
      </c>
      <c r="G29" s="83">
        <v>4.5</v>
      </c>
      <c r="H29" s="30">
        <f t="shared" si="0"/>
        <v>135</v>
      </c>
      <c r="I29" s="30" t="s">
        <v>5</v>
      </c>
      <c r="J29" s="177"/>
    </row>
    <row r="30" spans="2:11" ht="16.5" customHeight="1" x14ac:dyDescent="0.3">
      <c r="B30" s="174"/>
      <c r="C30" s="3" t="s">
        <v>125</v>
      </c>
      <c r="D30" s="84" t="s">
        <v>100</v>
      </c>
      <c r="E30" s="80" t="s">
        <v>101</v>
      </c>
      <c r="F30" s="87">
        <v>10</v>
      </c>
      <c r="G30" s="83">
        <v>4</v>
      </c>
      <c r="H30" s="30">
        <f t="shared" si="0"/>
        <v>40</v>
      </c>
      <c r="I30" s="30" t="s">
        <v>5</v>
      </c>
      <c r="J30" s="177"/>
    </row>
    <row r="31" spans="2:11" ht="16.5" customHeight="1" x14ac:dyDescent="0.3">
      <c r="B31" s="174"/>
      <c r="C31" s="108" t="s">
        <v>125</v>
      </c>
      <c r="D31" s="86" t="s">
        <v>100</v>
      </c>
      <c r="E31" s="97" t="s">
        <v>101</v>
      </c>
      <c r="F31" s="88">
        <v>100</v>
      </c>
      <c r="G31" s="99">
        <v>4</v>
      </c>
      <c r="H31" s="31">
        <f t="shared" si="0"/>
        <v>400</v>
      </c>
      <c r="I31" s="31" t="s">
        <v>5</v>
      </c>
      <c r="J31" s="177"/>
    </row>
    <row r="32" spans="2:11" ht="16.5" customHeight="1" x14ac:dyDescent="0.3">
      <c r="B32" s="174"/>
      <c r="C32" s="3" t="s">
        <v>126</v>
      </c>
      <c r="D32" s="91" t="s">
        <v>68</v>
      </c>
      <c r="E32" s="91" t="s">
        <v>101</v>
      </c>
      <c r="F32" s="30">
        <v>115</v>
      </c>
      <c r="G32" s="50">
        <v>4.4000000000000004</v>
      </c>
      <c r="H32" s="30">
        <f>+G32*F32</f>
        <v>506.00000000000006</v>
      </c>
      <c r="I32" s="30" t="s">
        <v>5</v>
      </c>
      <c r="J32" s="177"/>
    </row>
    <row r="33" spans="1:10" ht="16.5" customHeight="1" x14ac:dyDescent="0.3">
      <c r="B33" s="174"/>
      <c r="C33" s="26" t="s">
        <v>127</v>
      </c>
      <c r="D33" s="90" t="s">
        <v>103</v>
      </c>
      <c r="E33" s="126" t="s">
        <v>104</v>
      </c>
      <c r="F33" s="33">
        <v>60</v>
      </c>
      <c r="G33" s="127">
        <v>4.7</v>
      </c>
      <c r="H33" s="33">
        <f>+G33*F33</f>
        <v>282</v>
      </c>
      <c r="I33" s="33" t="s">
        <v>5</v>
      </c>
      <c r="J33" s="177"/>
    </row>
    <row r="34" spans="1:10" ht="16.5" customHeight="1" x14ac:dyDescent="0.3">
      <c r="B34" s="174"/>
      <c r="C34" s="3" t="s">
        <v>127</v>
      </c>
      <c r="D34" s="91" t="s">
        <v>105</v>
      </c>
      <c r="E34" s="125" t="s">
        <v>108</v>
      </c>
      <c r="F34" s="30">
        <v>50</v>
      </c>
      <c r="G34" s="52">
        <v>3.7</v>
      </c>
      <c r="H34" s="30">
        <f>+G34*F34</f>
        <v>185</v>
      </c>
      <c r="I34" s="30" t="s">
        <v>5</v>
      </c>
      <c r="J34" s="177"/>
    </row>
    <row r="35" spans="1:10" ht="16.5" customHeight="1" x14ac:dyDescent="0.3">
      <c r="B35" s="174"/>
      <c r="C35" s="108" t="s">
        <v>127</v>
      </c>
      <c r="D35" s="92" t="s">
        <v>105</v>
      </c>
      <c r="E35" s="128" t="s">
        <v>109</v>
      </c>
      <c r="F35" s="31">
        <v>25</v>
      </c>
      <c r="G35" s="129">
        <v>3.7</v>
      </c>
      <c r="H35" s="31">
        <f>+G35*F35</f>
        <v>92.5</v>
      </c>
      <c r="I35" s="31" t="s">
        <v>5</v>
      </c>
      <c r="J35" s="177"/>
    </row>
    <row r="36" spans="1:10" ht="16.5" customHeight="1" x14ac:dyDescent="0.3">
      <c r="B36" s="174"/>
      <c r="C36" s="109" t="s">
        <v>128</v>
      </c>
      <c r="D36" s="91" t="s">
        <v>106</v>
      </c>
      <c r="E36" s="91" t="s">
        <v>110</v>
      </c>
      <c r="F36" s="30">
        <v>8</v>
      </c>
      <c r="G36" s="50">
        <v>4.5</v>
      </c>
      <c r="H36" s="30">
        <f>+G36*F36</f>
        <v>36</v>
      </c>
      <c r="I36" s="30" t="s">
        <v>5</v>
      </c>
      <c r="J36" s="177"/>
    </row>
    <row r="37" spans="1:10" ht="16.5" customHeight="1" x14ac:dyDescent="0.3">
      <c r="B37" s="174"/>
      <c r="C37" s="109" t="s">
        <v>128</v>
      </c>
      <c r="D37" s="91" t="s">
        <v>106</v>
      </c>
      <c r="E37" s="91" t="s">
        <v>110</v>
      </c>
      <c r="F37" s="30">
        <v>10</v>
      </c>
      <c r="G37" s="50">
        <v>6.5</v>
      </c>
      <c r="H37" s="30">
        <f t="shared" ref="H37:H38" si="1">+G37*F37</f>
        <v>65</v>
      </c>
      <c r="I37" s="30" t="s">
        <v>5</v>
      </c>
      <c r="J37" s="177"/>
    </row>
    <row r="38" spans="1:10" ht="16.5" customHeight="1" x14ac:dyDescent="0.3">
      <c r="B38" s="174"/>
      <c r="C38" s="110" t="s">
        <v>128</v>
      </c>
      <c r="D38" s="92" t="s">
        <v>107</v>
      </c>
      <c r="E38" s="92" t="s">
        <v>111</v>
      </c>
      <c r="F38" s="31">
        <v>28</v>
      </c>
      <c r="G38" s="51">
        <v>4.2</v>
      </c>
      <c r="H38" s="31">
        <f t="shared" si="1"/>
        <v>117.60000000000001</v>
      </c>
      <c r="I38" s="31" t="s">
        <v>5</v>
      </c>
      <c r="J38" s="178"/>
    </row>
    <row r="39" spans="1:10" ht="16.5" customHeight="1" x14ac:dyDescent="0.3">
      <c r="B39" s="175"/>
      <c r="C39" s="151"/>
      <c r="D39" s="45"/>
      <c r="E39" s="45"/>
      <c r="F39" s="49"/>
      <c r="G39" s="54"/>
      <c r="H39" s="36">
        <f>+SUM(H7:H38)</f>
        <v>8991.7000000000007</v>
      </c>
      <c r="I39" s="36"/>
      <c r="J39" s="111"/>
    </row>
    <row r="40" spans="1:10" x14ac:dyDescent="0.3">
      <c r="H40" s="34"/>
      <c r="I40" s="34"/>
    </row>
    <row r="41" spans="1:10" x14ac:dyDescent="0.3">
      <c r="A41" s="138" t="s">
        <v>143</v>
      </c>
      <c r="B41" s="139"/>
      <c r="C41" s="140"/>
      <c r="D41" s="141"/>
      <c r="E41" s="141"/>
      <c r="F41" s="142"/>
      <c r="G41" s="143"/>
      <c r="H41" s="142"/>
      <c r="I41" s="142"/>
      <c r="J41" s="144"/>
    </row>
    <row r="43" spans="1:10" ht="30" x14ac:dyDescent="0.3">
      <c r="C43" s="130" t="s">
        <v>1</v>
      </c>
      <c r="D43" s="131" t="s">
        <v>11</v>
      </c>
      <c r="E43" s="132" t="s">
        <v>12</v>
      </c>
      <c r="F43" s="55" t="s">
        <v>14</v>
      </c>
      <c r="G43" s="56" t="s">
        <v>15</v>
      </c>
      <c r="H43" s="55" t="s">
        <v>13</v>
      </c>
      <c r="I43" s="55" t="s">
        <v>16</v>
      </c>
      <c r="J43" s="46" t="s">
        <v>10</v>
      </c>
    </row>
    <row r="44" spans="1:10" x14ac:dyDescent="0.3">
      <c r="B44" s="196" t="s">
        <v>0</v>
      </c>
      <c r="C44" s="133" t="s">
        <v>140</v>
      </c>
      <c r="D44" s="38" t="s">
        <v>87</v>
      </c>
      <c r="E44" s="39" t="s">
        <v>129</v>
      </c>
      <c r="F44" s="33">
        <v>200</v>
      </c>
      <c r="G44" s="127">
        <v>3.7</v>
      </c>
      <c r="H44" s="33">
        <f>+G44*F44</f>
        <v>740</v>
      </c>
      <c r="I44" s="33" t="s">
        <v>4</v>
      </c>
      <c r="J44" s="176" t="s">
        <v>3</v>
      </c>
    </row>
    <row r="45" spans="1:10" x14ac:dyDescent="0.3">
      <c r="B45" s="197"/>
      <c r="C45" s="134" t="s">
        <v>140</v>
      </c>
      <c r="D45" s="40" t="s">
        <v>88</v>
      </c>
      <c r="E45" s="41" t="s">
        <v>138</v>
      </c>
      <c r="F45" s="31">
        <v>19</v>
      </c>
      <c r="G45" s="129">
        <v>3.6</v>
      </c>
      <c r="H45" s="31">
        <f>+G45*F45</f>
        <v>68.400000000000006</v>
      </c>
      <c r="I45" s="31" t="s">
        <v>4</v>
      </c>
      <c r="J45" s="177"/>
    </row>
    <row r="46" spans="1:10" x14ac:dyDescent="0.3">
      <c r="B46" s="198"/>
      <c r="C46" s="117" t="s">
        <v>76</v>
      </c>
      <c r="D46" s="38" t="s">
        <v>45</v>
      </c>
      <c r="E46" s="39" t="s">
        <v>130</v>
      </c>
      <c r="F46" s="33">
        <v>24</v>
      </c>
      <c r="G46" s="48">
        <v>3.7</v>
      </c>
      <c r="H46" s="33">
        <f t="shared" ref="H46:H54" si="2">+G46*F46</f>
        <v>88.800000000000011</v>
      </c>
      <c r="I46" s="33" t="s">
        <v>4</v>
      </c>
      <c r="J46" s="177"/>
    </row>
    <row r="47" spans="1:10" x14ac:dyDescent="0.3">
      <c r="B47" s="198"/>
      <c r="C47" s="118" t="s">
        <v>76</v>
      </c>
      <c r="D47" s="42" t="s">
        <v>91</v>
      </c>
      <c r="E47" s="43" t="s">
        <v>131</v>
      </c>
      <c r="F47" s="30">
        <v>13</v>
      </c>
      <c r="G47" s="50">
        <v>3.7</v>
      </c>
      <c r="H47" s="30">
        <f t="shared" si="2"/>
        <v>48.1</v>
      </c>
      <c r="I47" s="30" t="s">
        <v>4</v>
      </c>
      <c r="J47" s="177"/>
    </row>
    <row r="48" spans="1:10" x14ac:dyDescent="0.3">
      <c r="B48" s="198"/>
      <c r="C48" s="118" t="s">
        <v>76</v>
      </c>
      <c r="D48" s="42" t="s">
        <v>92</v>
      </c>
      <c r="E48" s="43" t="s">
        <v>132</v>
      </c>
      <c r="F48" s="30">
        <v>209</v>
      </c>
      <c r="G48" s="50">
        <v>3.8</v>
      </c>
      <c r="H48" s="30">
        <f t="shared" si="2"/>
        <v>794.19999999999993</v>
      </c>
      <c r="I48" s="30" t="s">
        <v>4</v>
      </c>
      <c r="J48" s="177"/>
    </row>
    <row r="49" spans="2:11" x14ac:dyDescent="0.3">
      <c r="B49" s="198"/>
      <c r="C49" s="119" t="s">
        <v>76</v>
      </c>
      <c r="D49" s="40" t="s">
        <v>93</v>
      </c>
      <c r="E49" s="41" t="s">
        <v>139</v>
      </c>
      <c r="F49" s="31">
        <v>37</v>
      </c>
      <c r="G49" s="51">
        <v>3.7</v>
      </c>
      <c r="H49" s="31">
        <f>+G49*F49</f>
        <v>136.9</v>
      </c>
      <c r="I49" s="31" t="s">
        <v>4</v>
      </c>
      <c r="J49" s="177"/>
    </row>
    <row r="50" spans="2:11" x14ac:dyDescent="0.3">
      <c r="B50" s="198"/>
      <c r="C50" s="117" t="s">
        <v>125</v>
      </c>
      <c r="D50" s="38" t="s">
        <v>96</v>
      </c>
      <c r="E50" s="39" t="s">
        <v>133</v>
      </c>
      <c r="F50" s="33">
        <v>18</v>
      </c>
      <c r="G50" s="48">
        <v>3.8</v>
      </c>
      <c r="H50" s="33">
        <f t="shared" si="2"/>
        <v>68.399999999999991</v>
      </c>
      <c r="I50" s="33" t="s">
        <v>4</v>
      </c>
      <c r="J50" s="177"/>
    </row>
    <row r="51" spans="2:11" x14ac:dyDescent="0.3">
      <c r="B51" s="198"/>
      <c r="C51" s="118" t="s">
        <v>125</v>
      </c>
      <c r="D51" s="42" t="s">
        <v>97</v>
      </c>
      <c r="E51" s="43" t="s">
        <v>134</v>
      </c>
      <c r="F51" s="30">
        <v>56</v>
      </c>
      <c r="G51" s="50">
        <v>6.8</v>
      </c>
      <c r="H51" s="30">
        <f t="shared" si="2"/>
        <v>380.8</v>
      </c>
      <c r="I51" s="30" t="s">
        <v>4</v>
      </c>
      <c r="J51" s="177"/>
    </row>
    <row r="52" spans="2:11" x14ac:dyDescent="0.3">
      <c r="B52" s="198"/>
      <c r="C52" s="118" t="s">
        <v>125</v>
      </c>
      <c r="D52" s="42" t="s">
        <v>98</v>
      </c>
      <c r="E52" s="43" t="s">
        <v>135</v>
      </c>
      <c r="F52" s="30">
        <v>100</v>
      </c>
      <c r="G52" s="50">
        <v>13</v>
      </c>
      <c r="H52" s="30">
        <f t="shared" si="2"/>
        <v>1300</v>
      </c>
      <c r="I52" s="30" t="s">
        <v>4</v>
      </c>
      <c r="J52" s="177"/>
    </row>
    <row r="53" spans="2:11" x14ac:dyDescent="0.3">
      <c r="B53" s="198"/>
      <c r="C53" s="118" t="s">
        <v>125</v>
      </c>
      <c r="D53" s="40" t="s">
        <v>99</v>
      </c>
      <c r="E53" s="41" t="s">
        <v>136</v>
      </c>
      <c r="F53" s="31">
        <v>14</v>
      </c>
      <c r="G53" s="51">
        <v>3.7</v>
      </c>
      <c r="H53" s="31">
        <f t="shared" si="2"/>
        <v>51.800000000000004</v>
      </c>
      <c r="I53" s="31" t="s">
        <v>4</v>
      </c>
      <c r="J53" s="177"/>
    </row>
    <row r="54" spans="2:11" x14ac:dyDescent="0.3">
      <c r="B54" s="197"/>
      <c r="C54" s="164" t="s">
        <v>127</v>
      </c>
      <c r="D54" s="38" t="s">
        <v>102</v>
      </c>
      <c r="E54" s="39" t="s">
        <v>137</v>
      </c>
      <c r="F54" s="33">
        <v>20</v>
      </c>
      <c r="G54" s="48">
        <v>3.8</v>
      </c>
      <c r="H54" s="33">
        <f t="shared" si="2"/>
        <v>76</v>
      </c>
      <c r="I54" s="33" t="s">
        <v>4</v>
      </c>
      <c r="J54" s="178"/>
    </row>
    <row r="55" spans="2:11" x14ac:dyDescent="0.3">
      <c r="B55" s="197"/>
      <c r="C55" s="164"/>
      <c r="D55" s="38"/>
      <c r="E55" s="39"/>
      <c r="F55" s="33"/>
      <c r="G55" s="48"/>
      <c r="H55" s="165">
        <f>+SUM(H44:H54)</f>
        <v>3753.4000000000005</v>
      </c>
      <c r="I55" s="162"/>
      <c r="J55" s="163"/>
    </row>
    <row r="56" spans="2:11" s="136" customFormat="1" x14ac:dyDescent="0.3">
      <c r="B56" s="197"/>
      <c r="C56" s="153" t="s">
        <v>127</v>
      </c>
      <c r="D56" s="158" t="s">
        <v>149</v>
      </c>
      <c r="E56" s="158" t="s">
        <v>159</v>
      </c>
      <c r="F56" s="159">
        <v>112</v>
      </c>
      <c r="G56" s="160">
        <v>3.8</v>
      </c>
      <c r="H56" s="159">
        <f>+F56*G56</f>
        <v>425.59999999999997</v>
      </c>
      <c r="I56" s="155" t="s">
        <v>5</v>
      </c>
      <c r="J56" s="179" t="s">
        <v>26</v>
      </c>
      <c r="K56" s="137"/>
    </row>
    <row r="57" spans="2:11" x14ac:dyDescent="0.3">
      <c r="B57" s="197"/>
      <c r="C57" s="153" t="s">
        <v>127</v>
      </c>
      <c r="D57" s="42" t="s">
        <v>150</v>
      </c>
      <c r="E57" s="42" t="s">
        <v>160</v>
      </c>
      <c r="F57" s="30">
        <v>43</v>
      </c>
      <c r="G57" s="30">
        <v>3.8</v>
      </c>
      <c r="H57" s="161">
        <f t="shared" ref="H57:H65" si="3">+F57*G57</f>
        <v>163.4</v>
      </c>
      <c r="I57" s="156" t="s">
        <v>5</v>
      </c>
      <c r="J57" s="180"/>
    </row>
    <row r="58" spans="2:11" x14ac:dyDescent="0.3">
      <c r="B58" s="197"/>
      <c r="C58" s="153" t="s">
        <v>127</v>
      </c>
      <c r="D58" s="42" t="s">
        <v>151</v>
      </c>
      <c r="E58" s="42" t="s">
        <v>161</v>
      </c>
      <c r="F58" s="30">
        <v>25</v>
      </c>
      <c r="G58" s="30">
        <v>3.8</v>
      </c>
      <c r="H58" s="161">
        <f t="shared" si="3"/>
        <v>95</v>
      </c>
      <c r="I58" s="156" t="s">
        <v>5</v>
      </c>
      <c r="J58" s="180"/>
    </row>
    <row r="59" spans="2:11" x14ac:dyDescent="0.3">
      <c r="B59" s="197"/>
      <c r="C59" s="153" t="s">
        <v>127</v>
      </c>
      <c r="D59" s="42" t="s">
        <v>152</v>
      </c>
      <c r="E59" s="42" t="s">
        <v>162</v>
      </c>
      <c r="F59" s="30">
        <v>25</v>
      </c>
      <c r="G59" s="30">
        <v>3.8</v>
      </c>
      <c r="H59" s="161">
        <f t="shared" si="3"/>
        <v>95</v>
      </c>
      <c r="I59" s="156" t="s">
        <v>5</v>
      </c>
      <c r="J59" s="180"/>
    </row>
    <row r="60" spans="2:11" x14ac:dyDescent="0.3">
      <c r="B60" s="197"/>
      <c r="C60" s="153" t="s">
        <v>127</v>
      </c>
      <c r="D60" s="42" t="s">
        <v>153</v>
      </c>
      <c r="E60" s="42" t="s">
        <v>163</v>
      </c>
      <c r="F60" s="30">
        <v>94</v>
      </c>
      <c r="G60" s="30">
        <v>3.8</v>
      </c>
      <c r="H60" s="161">
        <f t="shared" si="3"/>
        <v>357.2</v>
      </c>
      <c r="I60" s="156" t="s">
        <v>5</v>
      </c>
      <c r="J60" s="180"/>
    </row>
    <row r="61" spans="2:11" x14ac:dyDescent="0.3">
      <c r="B61" s="197"/>
      <c r="C61" s="153" t="s">
        <v>127</v>
      </c>
      <c r="D61" s="42" t="s">
        <v>154</v>
      </c>
      <c r="E61" s="42" t="s">
        <v>164</v>
      </c>
      <c r="F61" s="30">
        <v>10</v>
      </c>
      <c r="G61" s="30">
        <v>3.8</v>
      </c>
      <c r="H61" s="161">
        <f t="shared" si="3"/>
        <v>38</v>
      </c>
      <c r="I61" s="156" t="s">
        <v>5</v>
      </c>
      <c r="J61" s="180"/>
    </row>
    <row r="62" spans="2:11" x14ac:dyDescent="0.3">
      <c r="B62" s="197"/>
      <c r="C62" s="153" t="s">
        <v>127</v>
      </c>
      <c r="D62" s="42" t="s">
        <v>155</v>
      </c>
      <c r="E62" s="42" t="s">
        <v>165</v>
      </c>
      <c r="F62" s="30">
        <v>20</v>
      </c>
      <c r="G62" s="30">
        <v>7.8</v>
      </c>
      <c r="H62" s="161">
        <f t="shared" si="3"/>
        <v>156</v>
      </c>
      <c r="I62" s="156" t="s">
        <v>5</v>
      </c>
      <c r="J62" s="180"/>
    </row>
    <row r="63" spans="2:11" x14ac:dyDescent="0.3">
      <c r="B63" s="197"/>
      <c r="C63" s="153" t="s">
        <v>127</v>
      </c>
      <c r="D63" s="42" t="s">
        <v>156</v>
      </c>
      <c r="E63" s="42" t="s">
        <v>166</v>
      </c>
      <c r="F63" s="30">
        <v>23</v>
      </c>
      <c r="G63" s="30">
        <v>3.7</v>
      </c>
      <c r="H63" s="161">
        <f t="shared" si="3"/>
        <v>85.100000000000009</v>
      </c>
      <c r="I63" s="156" t="s">
        <v>5</v>
      </c>
      <c r="J63" s="180"/>
    </row>
    <row r="64" spans="2:11" x14ac:dyDescent="0.3">
      <c r="B64" s="197"/>
      <c r="C64" s="153" t="s">
        <v>127</v>
      </c>
      <c r="D64" s="42" t="s">
        <v>157</v>
      </c>
      <c r="E64" s="42" t="s">
        <v>167</v>
      </c>
      <c r="F64" s="30">
        <v>27</v>
      </c>
      <c r="G64" s="30">
        <v>3.7</v>
      </c>
      <c r="H64" s="161">
        <f t="shared" si="3"/>
        <v>99.9</v>
      </c>
      <c r="I64" s="156" t="s">
        <v>5</v>
      </c>
      <c r="J64" s="180"/>
    </row>
    <row r="65" spans="1:10" x14ac:dyDescent="0.3">
      <c r="B65" s="197"/>
      <c r="C65" s="154" t="s">
        <v>127</v>
      </c>
      <c r="D65" s="40" t="s">
        <v>158</v>
      </c>
      <c r="E65" s="40" t="s">
        <v>168</v>
      </c>
      <c r="F65" s="31">
        <v>25</v>
      </c>
      <c r="G65" s="31">
        <v>3.7</v>
      </c>
      <c r="H65" s="152">
        <f t="shared" si="3"/>
        <v>92.5</v>
      </c>
      <c r="I65" s="157" t="s">
        <v>5</v>
      </c>
      <c r="J65" s="181"/>
    </row>
    <row r="66" spans="1:10" x14ac:dyDescent="0.3">
      <c r="B66" s="199"/>
      <c r="C66" s="119"/>
      <c r="D66" s="45"/>
      <c r="E66" s="45"/>
      <c r="F66" s="49"/>
      <c r="G66" s="54"/>
      <c r="H66" s="36">
        <f>+SUM(H56:H65)</f>
        <v>1607.7</v>
      </c>
      <c r="I66" s="36"/>
      <c r="J66" s="23"/>
    </row>
    <row r="67" spans="1:10" x14ac:dyDescent="0.3">
      <c r="B67" s="47"/>
      <c r="C67" s="3"/>
      <c r="D67" s="43"/>
      <c r="E67" s="43"/>
      <c r="F67" s="37"/>
      <c r="G67" s="52"/>
      <c r="H67" s="32"/>
      <c r="I67" s="32"/>
      <c r="J67" s="18"/>
    </row>
    <row r="68" spans="1:10" x14ac:dyDescent="0.3">
      <c r="A68" s="201" t="s">
        <v>146</v>
      </c>
      <c r="B68" s="202"/>
      <c r="C68" s="202"/>
      <c r="D68" s="202"/>
      <c r="E68" s="202"/>
      <c r="F68" s="202"/>
      <c r="G68" s="202"/>
      <c r="H68" s="36">
        <f>+H66+H39+H55</f>
        <v>14352.800000000003</v>
      </c>
      <c r="I68" s="36"/>
      <c r="J68" s="23"/>
    </row>
    <row r="69" spans="1:10" x14ac:dyDescent="0.3">
      <c r="B69" s="47"/>
      <c r="C69" s="3"/>
      <c r="D69" s="43"/>
      <c r="E69" s="43"/>
      <c r="F69" s="37"/>
      <c r="G69" s="52"/>
      <c r="H69" s="32"/>
      <c r="I69" s="32"/>
      <c r="J69" s="18"/>
    </row>
    <row r="70" spans="1:10" x14ac:dyDescent="0.3">
      <c r="A70" s="112" t="s">
        <v>144</v>
      </c>
      <c r="B70" s="66"/>
      <c r="C70" s="67"/>
      <c r="D70" s="68"/>
      <c r="E70" s="68"/>
      <c r="F70" s="69"/>
      <c r="G70" s="70"/>
      <c r="H70" s="71"/>
      <c r="I70" s="71"/>
      <c r="J70" s="72"/>
    </row>
    <row r="71" spans="1:10" x14ac:dyDescent="0.3">
      <c r="B71" s="47"/>
      <c r="C71" s="3"/>
      <c r="D71" s="43"/>
      <c r="E71" s="43"/>
      <c r="F71" s="37"/>
      <c r="G71" s="52"/>
      <c r="H71" s="32"/>
      <c r="I71" s="32"/>
      <c r="J71" s="18"/>
    </row>
    <row r="72" spans="1:10" x14ac:dyDescent="0.3">
      <c r="C72" s="77" t="s">
        <v>1</v>
      </c>
      <c r="D72" s="21" t="s">
        <v>11</v>
      </c>
      <c r="E72" s="21" t="s">
        <v>12</v>
      </c>
      <c r="F72" s="124" t="s">
        <v>2</v>
      </c>
      <c r="G72" s="20" t="s">
        <v>28</v>
      </c>
      <c r="H72" s="22" t="s">
        <v>27</v>
      </c>
      <c r="I72" s="150"/>
      <c r="J72" s="76"/>
    </row>
    <row r="73" spans="1:10" x14ac:dyDescent="0.3">
      <c r="B73" s="200" t="s">
        <v>0</v>
      </c>
      <c r="C73" s="120" t="s">
        <v>123</v>
      </c>
      <c r="D73" s="80" t="s">
        <v>29</v>
      </c>
      <c r="E73" s="103" t="s">
        <v>30</v>
      </c>
      <c r="F73" s="81" t="s">
        <v>31</v>
      </c>
      <c r="G73" s="87"/>
      <c r="H73" s="101">
        <v>250</v>
      </c>
      <c r="I73" s="81"/>
      <c r="J73" s="192"/>
    </row>
    <row r="74" spans="1:10" x14ac:dyDescent="0.3">
      <c r="B74" s="198"/>
      <c r="C74" s="120" t="s">
        <v>124</v>
      </c>
      <c r="D74" s="94" t="s">
        <v>32</v>
      </c>
      <c r="E74" s="103" t="s">
        <v>33</v>
      </c>
      <c r="F74" s="95" t="s">
        <v>31</v>
      </c>
      <c r="G74" s="101"/>
      <c r="H74" s="101">
        <v>200</v>
      </c>
      <c r="I74" s="81"/>
      <c r="J74" s="192"/>
    </row>
    <row r="75" spans="1:10" x14ac:dyDescent="0.3">
      <c r="B75" s="198"/>
      <c r="C75" s="121" t="s">
        <v>124</v>
      </c>
      <c r="D75" s="80" t="s">
        <v>32</v>
      </c>
      <c r="E75" s="104" t="s">
        <v>34</v>
      </c>
      <c r="F75" s="81"/>
      <c r="G75" s="87"/>
      <c r="H75" s="87">
        <v>300</v>
      </c>
      <c r="I75" s="81"/>
      <c r="J75" s="192"/>
    </row>
    <row r="76" spans="1:10" x14ac:dyDescent="0.3">
      <c r="B76" s="198"/>
      <c r="C76" s="121" t="s">
        <v>124</v>
      </c>
      <c r="D76" s="80" t="s">
        <v>35</v>
      </c>
      <c r="E76" s="84" t="s">
        <v>36</v>
      </c>
      <c r="F76" s="81" t="s">
        <v>31</v>
      </c>
      <c r="G76" s="87"/>
      <c r="H76" s="87">
        <v>1200</v>
      </c>
      <c r="I76" s="81"/>
      <c r="J76" s="192"/>
    </row>
    <row r="77" spans="1:10" x14ac:dyDescent="0.3">
      <c r="B77" s="198"/>
      <c r="C77" s="121" t="s">
        <v>124</v>
      </c>
      <c r="D77" s="80" t="s">
        <v>37</v>
      </c>
      <c r="E77" s="84" t="s">
        <v>33</v>
      </c>
      <c r="F77" s="81" t="s">
        <v>31</v>
      </c>
      <c r="G77" s="87"/>
      <c r="H77" s="87">
        <v>300</v>
      </c>
      <c r="I77" s="81"/>
      <c r="J77" s="192"/>
    </row>
    <row r="78" spans="1:10" x14ac:dyDescent="0.3">
      <c r="B78" s="198"/>
      <c r="C78" s="121" t="s">
        <v>124</v>
      </c>
      <c r="D78" s="80" t="s">
        <v>37</v>
      </c>
      <c r="E78" s="84" t="s">
        <v>38</v>
      </c>
      <c r="F78" s="81" t="s">
        <v>39</v>
      </c>
      <c r="G78" s="87"/>
      <c r="H78" s="87">
        <v>200</v>
      </c>
      <c r="I78" s="81"/>
      <c r="J78" s="192"/>
    </row>
    <row r="79" spans="1:10" x14ac:dyDescent="0.3">
      <c r="B79" s="198"/>
      <c r="C79" s="121" t="s">
        <v>124</v>
      </c>
      <c r="D79" s="80" t="s">
        <v>37</v>
      </c>
      <c r="E79" s="84" t="s">
        <v>40</v>
      </c>
      <c r="F79" s="81" t="s">
        <v>39</v>
      </c>
      <c r="G79" s="87"/>
      <c r="H79" s="87">
        <v>200</v>
      </c>
      <c r="I79" s="81"/>
      <c r="J79" s="192"/>
    </row>
    <row r="80" spans="1:10" x14ac:dyDescent="0.3">
      <c r="B80" s="198"/>
      <c r="C80" s="122" t="s">
        <v>124</v>
      </c>
      <c r="D80" s="97" t="s">
        <v>37</v>
      </c>
      <c r="E80" s="86" t="s">
        <v>41</v>
      </c>
      <c r="F80" s="98"/>
      <c r="G80" s="88"/>
      <c r="H80" s="88">
        <v>150</v>
      </c>
      <c r="I80" s="81"/>
      <c r="J80" s="192"/>
    </row>
    <row r="81" spans="2:10" x14ac:dyDescent="0.3">
      <c r="B81" s="198"/>
      <c r="C81" s="120" t="s">
        <v>76</v>
      </c>
      <c r="D81" s="102" t="s">
        <v>42</v>
      </c>
      <c r="E81" s="105" t="s">
        <v>43</v>
      </c>
      <c r="F81" s="95" t="s">
        <v>39</v>
      </c>
      <c r="G81" s="101" t="s">
        <v>44</v>
      </c>
      <c r="H81" s="101">
        <v>50</v>
      </c>
      <c r="I81" s="81"/>
      <c r="J81" s="192"/>
    </row>
    <row r="82" spans="2:10" x14ac:dyDescent="0.3">
      <c r="B82" s="198"/>
      <c r="C82" s="121" t="s">
        <v>76</v>
      </c>
      <c r="D82" s="82" t="s">
        <v>45</v>
      </c>
      <c r="E82" s="85" t="s">
        <v>46</v>
      </c>
      <c r="F82" s="81" t="s">
        <v>31</v>
      </c>
      <c r="G82" s="87" t="s">
        <v>47</v>
      </c>
      <c r="H82" s="87">
        <v>200</v>
      </c>
      <c r="I82" s="81"/>
      <c r="J82" s="192"/>
    </row>
    <row r="83" spans="2:10" x14ac:dyDescent="0.3">
      <c r="B83" s="198"/>
      <c r="C83" s="121" t="s">
        <v>76</v>
      </c>
      <c r="D83" s="82" t="s">
        <v>48</v>
      </c>
      <c r="E83" s="85" t="s">
        <v>49</v>
      </c>
      <c r="F83" s="81" t="s">
        <v>31</v>
      </c>
      <c r="G83" s="87" t="s">
        <v>50</v>
      </c>
      <c r="H83" s="87">
        <v>600</v>
      </c>
      <c r="I83" s="81"/>
      <c r="J83" s="192"/>
    </row>
    <row r="84" spans="2:10" x14ac:dyDescent="0.3">
      <c r="B84" s="198"/>
      <c r="C84" s="121" t="s">
        <v>76</v>
      </c>
      <c r="D84" s="80" t="s">
        <v>51</v>
      </c>
      <c r="E84" s="84" t="s">
        <v>52</v>
      </c>
      <c r="F84" s="81" t="s">
        <v>39</v>
      </c>
      <c r="G84" s="87"/>
      <c r="H84" s="87">
        <v>200</v>
      </c>
      <c r="I84" s="81"/>
      <c r="J84" s="192"/>
    </row>
    <row r="85" spans="2:10" x14ac:dyDescent="0.3">
      <c r="B85" s="198"/>
      <c r="C85" s="121" t="s">
        <v>76</v>
      </c>
      <c r="D85" s="80" t="s">
        <v>51</v>
      </c>
      <c r="E85" s="84" t="s">
        <v>53</v>
      </c>
      <c r="F85" s="81" t="s">
        <v>31</v>
      </c>
      <c r="G85" s="87"/>
      <c r="H85" s="87">
        <v>50</v>
      </c>
      <c r="I85" s="81"/>
      <c r="J85" s="192"/>
    </row>
    <row r="86" spans="2:10" x14ac:dyDescent="0.3">
      <c r="B86" s="198"/>
      <c r="C86" s="121" t="s">
        <v>76</v>
      </c>
      <c r="D86" s="80" t="s">
        <v>51</v>
      </c>
      <c r="E86" s="84" t="s">
        <v>54</v>
      </c>
      <c r="F86" s="81" t="s">
        <v>31</v>
      </c>
      <c r="G86" s="87"/>
      <c r="H86" s="87">
        <v>200</v>
      </c>
      <c r="I86" s="81"/>
      <c r="J86" s="192"/>
    </row>
    <row r="87" spans="2:10" x14ac:dyDescent="0.3">
      <c r="B87" s="198"/>
      <c r="C87" s="121" t="s">
        <v>76</v>
      </c>
      <c r="D87" s="80" t="s">
        <v>51</v>
      </c>
      <c r="E87" s="84" t="s">
        <v>55</v>
      </c>
      <c r="F87" s="81" t="s">
        <v>31</v>
      </c>
      <c r="G87" s="87"/>
      <c r="H87" s="87">
        <v>150</v>
      </c>
      <c r="I87" s="81"/>
      <c r="J87" s="192"/>
    </row>
    <row r="88" spans="2:10" x14ac:dyDescent="0.3">
      <c r="B88" s="198"/>
      <c r="C88" s="122" t="s">
        <v>76</v>
      </c>
      <c r="D88" s="97" t="s">
        <v>56</v>
      </c>
      <c r="E88" s="106" t="s">
        <v>57</v>
      </c>
      <c r="F88" s="98" t="s">
        <v>39</v>
      </c>
      <c r="G88" s="88" t="s">
        <v>44</v>
      </c>
      <c r="H88" s="88">
        <v>200</v>
      </c>
      <c r="I88" s="81"/>
      <c r="J88" s="192"/>
    </row>
    <row r="89" spans="2:10" x14ac:dyDescent="0.3">
      <c r="B89" s="198"/>
      <c r="C89" s="120" t="s">
        <v>125</v>
      </c>
      <c r="D89" s="102" t="s">
        <v>58</v>
      </c>
      <c r="E89" s="101" t="s">
        <v>59</v>
      </c>
      <c r="F89" s="95" t="s">
        <v>31</v>
      </c>
      <c r="G89" s="101" t="s">
        <v>60</v>
      </c>
      <c r="H89" s="101">
        <v>500</v>
      </c>
      <c r="I89" s="81"/>
      <c r="J89" s="192"/>
    </row>
    <row r="90" spans="2:10" x14ac:dyDescent="0.3">
      <c r="B90" s="198"/>
      <c r="C90" s="121" t="s">
        <v>125</v>
      </c>
      <c r="D90" s="82" t="s">
        <v>61</v>
      </c>
      <c r="E90" s="85" t="s">
        <v>58</v>
      </c>
      <c r="F90" s="81" t="s">
        <v>39</v>
      </c>
      <c r="G90" s="87" t="s">
        <v>50</v>
      </c>
      <c r="H90" s="89">
        <v>200</v>
      </c>
      <c r="I90" s="83"/>
      <c r="J90" s="192"/>
    </row>
    <row r="91" spans="2:10" x14ac:dyDescent="0.3">
      <c r="B91" s="198"/>
      <c r="C91" s="121" t="s">
        <v>125</v>
      </c>
      <c r="D91" s="82" t="s">
        <v>58</v>
      </c>
      <c r="E91" s="85" t="s">
        <v>62</v>
      </c>
      <c r="F91" s="81" t="s">
        <v>39</v>
      </c>
      <c r="G91" s="87" t="s">
        <v>44</v>
      </c>
      <c r="H91" s="87">
        <v>500</v>
      </c>
      <c r="I91" s="81"/>
      <c r="J91" s="192"/>
    </row>
    <row r="92" spans="2:10" x14ac:dyDescent="0.3">
      <c r="B92" s="198"/>
      <c r="C92" s="121" t="s">
        <v>125</v>
      </c>
      <c r="D92" s="80" t="s">
        <v>63</v>
      </c>
      <c r="E92" s="84" t="s">
        <v>64</v>
      </c>
      <c r="F92" s="81" t="s">
        <v>31</v>
      </c>
      <c r="G92" s="87"/>
      <c r="H92" s="87">
        <v>300</v>
      </c>
      <c r="I92" s="81"/>
      <c r="J92" s="192"/>
    </row>
    <row r="93" spans="2:10" x14ac:dyDescent="0.3">
      <c r="B93" s="198"/>
      <c r="C93" s="121" t="s">
        <v>125</v>
      </c>
      <c r="D93" s="80" t="s">
        <v>65</v>
      </c>
      <c r="E93" s="84" t="s">
        <v>36</v>
      </c>
      <c r="F93" s="81" t="s">
        <v>31</v>
      </c>
      <c r="G93" s="87"/>
      <c r="H93" s="87">
        <v>250</v>
      </c>
      <c r="I93" s="81"/>
      <c r="J93" s="192"/>
    </row>
    <row r="94" spans="2:10" x14ac:dyDescent="0.3">
      <c r="B94" s="198"/>
      <c r="C94" s="122" t="s">
        <v>125</v>
      </c>
      <c r="D94" s="123" t="s">
        <v>66</v>
      </c>
      <c r="E94" s="106" t="s">
        <v>67</v>
      </c>
      <c r="F94" s="98" t="s">
        <v>31</v>
      </c>
      <c r="G94" s="88" t="s">
        <v>44</v>
      </c>
      <c r="H94" s="88">
        <v>700</v>
      </c>
      <c r="I94" s="81"/>
      <c r="J94" s="192"/>
    </row>
    <row r="95" spans="2:10" x14ac:dyDescent="0.3">
      <c r="B95" s="198"/>
      <c r="C95" s="121" t="s">
        <v>126</v>
      </c>
      <c r="D95" s="80" t="s">
        <v>68</v>
      </c>
      <c r="E95" s="84" t="s">
        <v>69</v>
      </c>
      <c r="F95" s="81"/>
      <c r="G95" s="87"/>
      <c r="H95" s="87">
        <v>100</v>
      </c>
      <c r="I95" s="81"/>
      <c r="J95" s="192"/>
    </row>
    <row r="96" spans="2:10" x14ac:dyDescent="0.3">
      <c r="B96" s="198"/>
      <c r="C96" s="122" t="s">
        <v>126</v>
      </c>
      <c r="D96" s="97" t="s">
        <v>68</v>
      </c>
      <c r="E96" s="86" t="s">
        <v>30</v>
      </c>
      <c r="F96" s="98" t="s">
        <v>31</v>
      </c>
      <c r="G96" s="88"/>
      <c r="H96" s="88">
        <v>400</v>
      </c>
      <c r="I96" s="81"/>
      <c r="J96" s="192"/>
    </row>
    <row r="97" spans="1:10" x14ac:dyDescent="0.3">
      <c r="B97" s="198"/>
      <c r="C97" s="120" t="s">
        <v>127</v>
      </c>
      <c r="D97" s="102" t="s">
        <v>70</v>
      </c>
      <c r="E97" s="105" t="s">
        <v>71</v>
      </c>
      <c r="F97" s="95" t="s">
        <v>31</v>
      </c>
      <c r="G97" s="101" t="s">
        <v>50</v>
      </c>
      <c r="H97" s="101">
        <v>200</v>
      </c>
      <c r="I97" s="81"/>
      <c r="J97" s="192"/>
    </row>
    <row r="98" spans="1:10" x14ac:dyDescent="0.3">
      <c r="B98" s="198"/>
      <c r="C98" s="121" t="s">
        <v>127</v>
      </c>
      <c r="D98" s="82" t="s">
        <v>72</v>
      </c>
      <c r="E98" s="85" t="s">
        <v>71</v>
      </c>
      <c r="F98" s="81" t="s">
        <v>39</v>
      </c>
      <c r="G98" s="87" t="s">
        <v>50</v>
      </c>
      <c r="H98" s="87">
        <v>200</v>
      </c>
      <c r="I98" s="81"/>
      <c r="J98" s="192"/>
    </row>
    <row r="99" spans="1:10" x14ac:dyDescent="0.3">
      <c r="B99" s="198"/>
      <c r="C99" s="122" t="s">
        <v>127</v>
      </c>
      <c r="D99" s="97" t="s">
        <v>73</v>
      </c>
      <c r="E99" s="86" t="s">
        <v>74</v>
      </c>
      <c r="F99" s="98"/>
      <c r="G99" s="88"/>
      <c r="H99" s="88">
        <v>500</v>
      </c>
      <c r="I99" s="81"/>
      <c r="J99" s="192"/>
    </row>
    <row r="100" spans="1:10" x14ac:dyDescent="0.3">
      <c r="B100" s="199"/>
      <c r="C100" s="4"/>
      <c r="D100" s="45"/>
      <c r="E100" s="45"/>
      <c r="F100" s="49"/>
      <c r="G100" s="54"/>
      <c r="H100" s="79">
        <f>SUM(H73:H99)</f>
        <v>8300</v>
      </c>
      <c r="I100" s="32"/>
      <c r="J100" s="78"/>
    </row>
    <row r="101" spans="1:10" x14ac:dyDescent="0.3">
      <c r="B101" s="47"/>
      <c r="C101" s="3"/>
      <c r="D101" s="43"/>
      <c r="E101" s="43"/>
      <c r="F101" s="37"/>
      <c r="G101" s="52"/>
      <c r="H101" s="32"/>
      <c r="I101" s="32"/>
      <c r="J101" s="78"/>
    </row>
    <row r="102" spans="1:10" x14ac:dyDescent="0.3">
      <c r="A102" s="112" t="s">
        <v>145</v>
      </c>
      <c r="B102" s="73"/>
      <c r="C102" s="73"/>
      <c r="D102" s="73"/>
      <c r="E102" s="73"/>
      <c r="F102" s="73"/>
      <c r="G102" s="64"/>
      <c r="H102" s="63"/>
      <c r="I102" s="63"/>
      <c r="J102" s="65"/>
    </row>
    <row r="103" spans="1:10" x14ac:dyDescent="0.3">
      <c r="A103"/>
      <c r="B103"/>
      <c r="C103"/>
      <c r="D103"/>
      <c r="E103"/>
      <c r="F103"/>
    </row>
    <row r="104" spans="1:10" ht="14.65" customHeight="1" x14ac:dyDescent="0.3">
      <c r="A104"/>
      <c r="B104" s="186" t="s">
        <v>20</v>
      </c>
      <c r="C104" s="187"/>
      <c r="D104" s="187"/>
      <c r="E104" s="187"/>
      <c r="F104" s="187"/>
      <c r="G104" s="188"/>
      <c r="H104" s="184" t="s">
        <v>75</v>
      </c>
      <c r="I104" s="185"/>
      <c r="J104" s="185"/>
    </row>
    <row r="105" spans="1:10" ht="14.65" customHeight="1" x14ac:dyDescent="0.3">
      <c r="A105"/>
      <c r="B105" s="189"/>
      <c r="C105" s="190"/>
      <c r="D105" s="190"/>
      <c r="E105" s="190"/>
      <c r="F105" s="190"/>
      <c r="G105" s="191"/>
      <c r="H105" s="184"/>
      <c r="I105" s="185"/>
      <c r="J105" s="185"/>
    </row>
    <row r="106" spans="1:10" ht="35.1" customHeight="1" x14ac:dyDescent="0.3">
      <c r="A106"/>
      <c r="B106" s="107" t="s">
        <v>21</v>
      </c>
      <c r="C106" s="193" t="s">
        <v>23</v>
      </c>
      <c r="D106" s="194"/>
      <c r="E106" s="194"/>
      <c r="F106" s="194"/>
      <c r="G106" s="195"/>
      <c r="H106" s="29">
        <v>1255</v>
      </c>
      <c r="I106" s="37"/>
      <c r="J106" s="74"/>
    </row>
    <row r="107" spans="1:10" ht="35.1" customHeight="1" x14ac:dyDescent="0.3">
      <c r="A107"/>
      <c r="B107" s="107" t="s">
        <v>21</v>
      </c>
      <c r="C107" s="193" t="s">
        <v>24</v>
      </c>
      <c r="D107" s="194"/>
      <c r="E107" s="194"/>
      <c r="F107" s="194"/>
      <c r="G107" s="195"/>
      <c r="H107" s="29">
        <v>3390</v>
      </c>
      <c r="I107" s="37"/>
      <c r="J107" s="74"/>
    </row>
    <row r="108" spans="1:10" ht="35.1" customHeight="1" x14ac:dyDescent="0.3">
      <c r="A108"/>
      <c r="B108" s="107" t="s">
        <v>21</v>
      </c>
      <c r="C108" s="193" t="s">
        <v>22</v>
      </c>
      <c r="D108" s="194"/>
      <c r="E108" s="194"/>
      <c r="F108" s="194"/>
      <c r="G108" s="195"/>
      <c r="H108" s="29">
        <v>6795</v>
      </c>
      <c r="I108" s="37"/>
      <c r="J108" s="74"/>
    </row>
    <row r="109" spans="1:10" ht="35.1" customHeight="1" x14ac:dyDescent="0.3">
      <c r="A109"/>
      <c r="B109" s="107" t="s">
        <v>21</v>
      </c>
      <c r="C109" s="193" t="s">
        <v>25</v>
      </c>
      <c r="D109" s="194"/>
      <c r="E109" s="194"/>
      <c r="F109" s="194"/>
      <c r="G109" s="195"/>
      <c r="H109" s="29">
        <v>95</v>
      </c>
      <c r="I109" s="37"/>
      <c r="J109" s="74"/>
    </row>
    <row r="110" spans="1:10" x14ac:dyDescent="0.3">
      <c r="A110"/>
      <c r="B110" s="1"/>
      <c r="D110" s="1"/>
      <c r="E110" s="1"/>
      <c r="H110" s="34">
        <f>+H109+H108+H107+H106</f>
        <v>11535</v>
      </c>
      <c r="J110" s="75"/>
    </row>
  </sheetData>
  <mergeCells count="17">
    <mergeCell ref="C106:G106"/>
    <mergeCell ref="C107:G107"/>
    <mergeCell ref="C108:G108"/>
    <mergeCell ref="C109:G109"/>
    <mergeCell ref="B44:B66"/>
    <mergeCell ref="B73:B100"/>
    <mergeCell ref="A68:G68"/>
    <mergeCell ref="H104:H105"/>
    <mergeCell ref="I104:I105"/>
    <mergeCell ref="J104:J105"/>
    <mergeCell ref="B104:G105"/>
    <mergeCell ref="J73:J99"/>
    <mergeCell ref="B7:B39"/>
    <mergeCell ref="J44:J54"/>
    <mergeCell ref="J56:J65"/>
    <mergeCell ref="K17:K18"/>
    <mergeCell ref="J7:J38"/>
  </mergeCells>
  <phoneticPr fontId="6" type="noConversion"/>
  <pageMargins left="0.23622047244094491" right="0.23622047244094491" top="0.74803149606299213" bottom="0.74803149606299213" header="0.31496062992125984" footer="0.31496062992125984"/>
  <pageSetup paperSize="9" scale="39" fitToHeight="0" orientation="portrait" r:id="rId1"/>
  <headerFooter>
    <oddFooter>&amp;CPágina &amp;P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13AC3-73C8-46D3-9AED-7A4EF3CB338C}">
  <sheetPr>
    <tabColor theme="4"/>
    <pageSetUpPr fitToPage="1"/>
  </sheetPr>
  <dimension ref="A1:G50"/>
  <sheetViews>
    <sheetView showGridLines="0" zoomScale="70" zoomScaleNormal="70" workbookViewId="0">
      <selection activeCell="I1" sqref="I1"/>
    </sheetView>
  </sheetViews>
  <sheetFormatPr baseColWidth="10" defaultColWidth="11.5703125" defaultRowHeight="16.5" x14ac:dyDescent="0.3"/>
  <cols>
    <col min="1" max="1" width="11.5703125" style="1"/>
    <col min="2" max="2" width="21.7109375" style="1" customWidth="1"/>
    <col min="3" max="3" width="11.5703125" style="1"/>
    <col min="4" max="4" width="99.28515625" style="1" customWidth="1"/>
    <col min="5" max="5" width="20.85546875" style="1" customWidth="1"/>
    <col min="6" max="6" width="15.28515625" style="1" customWidth="1"/>
    <col min="7" max="7" width="18.5703125" style="1" bestFit="1" customWidth="1"/>
    <col min="8" max="16384" width="11.5703125" style="1"/>
  </cols>
  <sheetData>
    <row r="1" spans="1:7" ht="20.25" x14ac:dyDescent="0.3">
      <c r="A1" s="60" t="s">
        <v>147</v>
      </c>
      <c r="B1" s="61"/>
      <c r="C1" s="60"/>
      <c r="D1" s="62"/>
      <c r="E1" s="62"/>
      <c r="F1" s="63"/>
      <c r="G1" s="64"/>
    </row>
    <row r="2" spans="1:7" x14ac:dyDescent="0.3">
      <c r="B2" s="5"/>
      <c r="D2" s="44"/>
      <c r="E2" s="44"/>
      <c r="F2" s="35"/>
      <c r="G2" s="53"/>
    </row>
    <row r="3" spans="1:7" ht="20.25" x14ac:dyDescent="0.3">
      <c r="A3" s="112" t="s">
        <v>148</v>
      </c>
      <c r="B3" s="60"/>
      <c r="C3" s="60"/>
      <c r="D3" s="60"/>
      <c r="E3" s="60"/>
      <c r="F3" s="60"/>
      <c r="G3" s="60"/>
    </row>
    <row r="5" spans="1:7" ht="37.5" x14ac:dyDescent="0.3">
      <c r="A5" s="135"/>
      <c r="B5" s="215" t="s">
        <v>0</v>
      </c>
      <c r="C5" s="216" t="s">
        <v>121</v>
      </c>
      <c r="D5" s="216"/>
      <c r="E5" s="17" t="s">
        <v>17</v>
      </c>
      <c r="F5" s="17" t="s">
        <v>18</v>
      </c>
      <c r="G5" s="17" t="s">
        <v>19</v>
      </c>
    </row>
    <row r="6" spans="1:7" ht="82.5" x14ac:dyDescent="0.3">
      <c r="A6" s="5"/>
      <c r="B6" s="215"/>
      <c r="C6" s="12" t="s">
        <v>6</v>
      </c>
      <c r="D6" s="13" t="s">
        <v>172</v>
      </c>
      <c r="E6" s="166">
        <v>8992</v>
      </c>
      <c r="F6" s="16"/>
      <c r="G6" s="16"/>
    </row>
    <row r="7" spans="1:7" x14ac:dyDescent="0.3">
      <c r="B7" s="11"/>
      <c r="C7" s="8"/>
      <c r="D7" s="9"/>
      <c r="E7" s="10"/>
      <c r="F7" s="10"/>
      <c r="G7" s="10"/>
    </row>
    <row r="8" spans="1:7" x14ac:dyDescent="0.3">
      <c r="B8" s="11"/>
      <c r="C8" s="8"/>
      <c r="D8" s="9"/>
      <c r="E8" s="10"/>
      <c r="F8" s="10" t="s">
        <v>173</v>
      </c>
      <c r="G8" s="169"/>
    </row>
    <row r="9" spans="1:7" x14ac:dyDescent="0.3">
      <c r="B9" s="11"/>
      <c r="C9" s="8"/>
      <c r="D9" s="9"/>
      <c r="E9" s="10"/>
      <c r="F9" s="10"/>
      <c r="G9" s="10"/>
    </row>
    <row r="10" spans="1:7" ht="20.25" x14ac:dyDescent="0.3">
      <c r="A10" s="112" t="s">
        <v>143</v>
      </c>
      <c r="B10" s="60"/>
      <c r="C10" s="60"/>
      <c r="D10" s="60"/>
      <c r="E10" s="60"/>
      <c r="F10" s="60"/>
      <c r="G10" s="60"/>
    </row>
    <row r="11" spans="1:7" x14ac:dyDescent="0.3">
      <c r="B11" s="6"/>
    </row>
    <row r="12" spans="1:7" ht="37.5" x14ac:dyDescent="0.3">
      <c r="B12" s="212" t="s">
        <v>0</v>
      </c>
      <c r="C12" s="217" t="s">
        <v>122</v>
      </c>
      <c r="D12" s="218"/>
      <c r="E12" s="17" t="s">
        <v>17</v>
      </c>
      <c r="F12" s="17" t="s">
        <v>18</v>
      </c>
      <c r="G12" s="17" t="s">
        <v>19</v>
      </c>
    </row>
    <row r="13" spans="1:7" ht="82.5" x14ac:dyDescent="0.3">
      <c r="B13" s="214"/>
      <c r="C13" s="12" t="s">
        <v>6</v>
      </c>
      <c r="D13" s="13" t="s">
        <v>7</v>
      </c>
      <c r="E13" s="167">
        <v>3753</v>
      </c>
      <c r="F13" s="16"/>
      <c r="G13" s="16"/>
    </row>
    <row r="14" spans="1:7" ht="21" x14ac:dyDescent="0.3">
      <c r="B14" s="24"/>
      <c r="C14" s="27"/>
      <c r="D14" s="28"/>
      <c r="E14" s="25"/>
      <c r="F14" s="25"/>
      <c r="G14" s="7"/>
    </row>
    <row r="15" spans="1:7" ht="37.5" x14ac:dyDescent="0.3">
      <c r="A15" s="135"/>
      <c r="B15" s="215" t="s">
        <v>0</v>
      </c>
      <c r="C15" s="216" t="s">
        <v>121</v>
      </c>
      <c r="D15" s="216"/>
      <c r="E15" s="17" t="s">
        <v>17</v>
      </c>
      <c r="F15" s="17" t="s">
        <v>18</v>
      </c>
      <c r="G15" s="17" t="s">
        <v>19</v>
      </c>
    </row>
    <row r="16" spans="1:7" ht="82.5" x14ac:dyDescent="0.3">
      <c r="A16" s="5"/>
      <c r="B16" s="215"/>
      <c r="C16" s="12" t="s">
        <v>6</v>
      </c>
      <c r="D16" s="13" t="s">
        <v>172</v>
      </c>
      <c r="E16" s="166">
        <v>1608</v>
      </c>
      <c r="F16" s="16"/>
      <c r="G16" s="16"/>
    </row>
    <row r="17" spans="1:7" ht="18.75" x14ac:dyDescent="0.3">
      <c r="B17" s="14"/>
    </row>
    <row r="18" spans="1:7" ht="18.75" x14ac:dyDescent="0.3">
      <c r="B18" s="14"/>
      <c r="F18" s="1" t="s">
        <v>174</v>
      </c>
      <c r="G18" s="170"/>
    </row>
    <row r="19" spans="1:7" ht="18.75" x14ac:dyDescent="0.3">
      <c r="B19" s="14"/>
    </row>
    <row r="20" spans="1:7" ht="18.75" customHeight="1" x14ac:dyDescent="0.3">
      <c r="A20" s="112" t="s">
        <v>144</v>
      </c>
      <c r="B20" s="112"/>
      <c r="C20" s="113"/>
      <c r="D20" s="113"/>
      <c r="E20" s="113"/>
      <c r="F20" s="113"/>
      <c r="G20" s="113"/>
    </row>
    <row r="23" spans="1:7" ht="37.5" x14ac:dyDescent="0.3">
      <c r="B23" s="212" t="s">
        <v>0</v>
      </c>
      <c r="C23" s="218" t="s">
        <v>115</v>
      </c>
      <c r="D23" s="218"/>
      <c r="E23" s="17" t="s">
        <v>112</v>
      </c>
      <c r="F23" s="17" t="s">
        <v>18</v>
      </c>
      <c r="G23" s="17" t="s">
        <v>19</v>
      </c>
    </row>
    <row r="24" spans="1:7" ht="49.5" x14ac:dyDescent="0.3">
      <c r="B24" s="214"/>
      <c r="C24" s="12" t="s">
        <v>114</v>
      </c>
      <c r="D24" s="13" t="s">
        <v>120</v>
      </c>
      <c r="E24" s="167">
        <v>8300</v>
      </c>
      <c r="F24" s="16"/>
      <c r="G24" s="16"/>
    </row>
    <row r="25" spans="1:7" x14ac:dyDescent="0.3">
      <c r="G25" s="7"/>
    </row>
    <row r="26" spans="1:7" x14ac:dyDescent="0.3">
      <c r="F26" s="1" t="s">
        <v>175</v>
      </c>
      <c r="G26" s="171"/>
    </row>
    <row r="28" spans="1:7" x14ac:dyDescent="0.3">
      <c r="A28" s="112" t="s">
        <v>145</v>
      </c>
      <c r="B28" s="112"/>
      <c r="C28" s="113"/>
      <c r="D28" s="113"/>
      <c r="E28" s="113"/>
      <c r="F28" s="113"/>
      <c r="G28" s="113"/>
    </row>
    <row r="30" spans="1:7" ht="14.45" customHeight="1" x14ac:dyDescent="0.3">
      <c r="C30" s="14"/>
      <c r="D30" s="15"/>
    </row>
    <row r="31" spans="1:7" ht="34.9" customHeight="1" x14ac:dyDescent="0.3">
      <c r="B31" s="212" t="s">
        <v>0</v>
      </c>
      <c r="C31" s="219" t="s">
        <v>113</v>
      </c>
      <c r="D31" s="220"/>
      <c r="E31" s="17" t="s">
        <v>112</v>
      </c>
      <c r="F31" s="17" t="s">
        <v>18</v>
      </c>
      <c r="G31" s="17" t="s">
        <v>19</v>
      </c>
    </row>
    <row r="32" spans="1:7" ht="34.9" customHeight="1" x14ac:dyDescent="0.3">
      <c r="B32" s="213"/>
      <c r="C32" s="116" t="s">
        <v>114</v>
      </c>
      <c r="D32" s="13" t="s">
        <v>116</v>
      </c>
      <c r="E32" s="168">
        <f>'ANEXO I_ Mediciones MBC PO'!H106</f>
        <v>1255</v>
      </c>
      <c r="F32" s="114"/>
      <c r="G32" s="115"/>
    </row>
    <row r="33" spans="2:7" ht="34.9" customHeight="1" x14ac:dyDescent="0.3">
      <c r="B33" s="213"/>
      <c r="C33" s="116" t="s">
        <v>114</v>
      </c>
      <c r="D33" s="13" t="s">
        <v>117</v>
      </c>
      <c r="E33" s="168">
        <f>'ANEXO I_ Mediciones MBC PO'!H107</f>
        <v>3390</v>
      </c>
      <c r="F33" s="114"/>
      <c r="G33" s="115"/>
    </row>
    <row r="34" spans="2:7" ht="34.9" customHeight="1" x14ac:dyDescent="0.3">
      <c r="B34" s="213"/>
      <c r="C34" s="116" t="s">
        <v>114</v>
      </c>
      <c r="D34" s="13" t="s">
        <v>118</v>
      </c>
      <c r="E34" s="168">
        <f>'ANEXO I_ Mediciones MBC PO'!H108</f>
        <v>6795</v>
      </c>
      <c r="F34" s="114"/>
      <c r="G34" s="115"/>
    </row>
    <row r="35" spans="2:7" ht="34.9" customHeight="1" x14ac:dyDescent="0.3">
      <c r="B35" s="214"/>
      <c r="C35" s="116" t="s">
        <v>114</v>
      </c>
      <c r="D35" s="13" t="s">
        <v>119</v>
      </c>
      <c r="E35" s="168">
        <f>'ANEXO I_ Mediciones MBC PO'!H109</f>
        <v>95</v>
      </c>
      <c r="F35" s="114"/>
      <c r="G35" s="115"/>
    </row>
    <row r="36" spans="2:7" x14ac:dyDescent="0.3">
      <c r="G36" s="7"/>
    </row>
    <row r="37" spans="2:7" x14ac:dyDescent="0.3">
      <c r="F37" s="1" t="s">
        <v>176</v>
      </c>
      <c r="G37" s="170"/>
    </row>
    <row r="39" spans="2:7" x14ac:dyDescent="0.3">
      <c r="F39" s="172" t="s">
        <v>169</v>
      </c>
      <c r="G39" s="170"/>
    </row>
    <row r="41" spans="2:7" x14ac:dyDescent="0.3">
      <c r="F41" s="172" t="s">
        <v>170</v>
      </c>
      <c r="G41" s="170"/>
    </row>
    <row r="43" spans="2:7" x14ac:dyDescent="0.3">
      <c r="E43" s="203" t="s">
        <v>171</v>
      </c>
      <c r="F43" s="204"/>
      <c r="G43" s="205"/>
    </row>
    <row r="44" spans="2:7" x14ac:dyDescent="0.3">
      <c r="E44" s="206"/>
      <c r="F44" s="207"/>
      <c r="G44" s="208"/>
    </row>
    <row r="45" spans="2:7" x14ac:dyDescent="0.3">
      <c r="E45" s="206"/>
      <c r="F45" s="207"/>
      <c r="G45" s="208"/>
    </row>
    <row r="46" spans="2:7" x14ac:dyDescent="0.3">
      <c r="E46" s="206"/>
      <c r="F46" s="207"/>
      <c r="G46" s="208"/>
    </row>
    <row r="47" spans="2:7" x14ac:dyDescent="0.3">
      <c r="E47" s="206"/>
      <c r="F47" s="207"/>
      <c r="G47" s="208"/>
    </row>
    <row r="48" spans="2:7" x14ac:dyDescent="0.3">
      <c r="E48" s="206"/>
      <c r="F48" s="207"/>
      <c r="G48" s="208"/>
    </row>
    <row r="49" spans="5:7" x14ac:dyDescent="0.3">
      <c r="E49" s="206"/>
      <c r="F49" s="207"/>
      <c r="G49" s="208"/>
    </row>
    <row r="50" spans="5:7" x14ac:dyDescent="0.3">
      <c r="E50" s="209"/>
      <c r="F50" s="210"/>
      <c r="G50" s="211"/>
    </row>
  </sheetData>
  <mergeCells count="11">
    <mergeCell ref="E43:G50"/>
    <mergeCell ref="B31:B35"/>
    <mergeCell ref="B5:B6"/>
    <mergeCell ref="C5:D5"/>
    <mergeCell ref="B12:B13"/>
    <mergeCell ref="C12:D12"/>
    <mergeCell ref="C31:D31"/>
    <mergeCell ref="B23:B24"/>
    <mergeCell ref="C23:D23"/>
    <mergeCell ref="B15:B16"/>
    <mergeCell ref="C15:D15"/>
  </mergeCells>
  <pageMargins left="0.23622047244094491" right="0.23622047244094491" top="0.74803149606299213" bottom="0.74803149606299213" header="0.31496062992125984" footer="0.31496062992125984"/>
  <pageSetup paperSize="9" scale="50" fitToHeight="0" orientation="portrait" r:id="rId1"/>
  <headerFooter alignWithMargins="0">
    <oddFooter>&amp;CPágina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ANEXO I_ Mediciones MBC PO</vt:lpstr>
      <vt:lpstr>ANEXO II_present ofertas MBC PO</vt:lpstr>
      <vt:lpstr>'ANEXO I_ Mediciones MBC PO'!Área_de_impresión</vt:lpstr>
      <vt:lpstr>'ANEXO II_present ofertas MBC PO'!Área_de_impresión</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dencinar</dc:creator>
  <cp:keywords/>
  <dc:description/>
  <cp:lastModifiedBy>Rosende Amor, Juan</cp:lastModifiedBy>
  <cp:revision/>
  <cp:lastPrinted>2022-05-31T08:56:41Z</cp:lastPrinted>
  <dcterms:created xsi:type="dcterms:W3CDTF">2015-04-27T14:21:31Z</dcterms:created>
  <dcterms:modified xsi:type="dcterms:W3CDTF">2022-06-14T07:41:58Z</dcterms:modified>
  <cp:category/>
  <cp:contentStatus/>
</cp:coreProperties>
</file>