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neral\01_AUDASA\17_FIRMES\3_Campañas y ensayos\2021\01_Pliego_Marcas viales\"/>
    </mc:Choice>
  </mc:AlternateContent>
  <xr:revisionPtr revIDLastSave="0" documentId="13_ncr:1_{A9298CB9-A7AC-4FB4-AE9F-07CC9433FD72}" xr6:coauthVersionLast="47" xr6:coauthVersionMax="47" xr10:uidLastSave="{00000000-0000-0000-0000-000000000000}"/>
  <bookViews>
    <workbookView xWindow="-120" yWindow="-120" windowWidth="29040" windowHeight="15840" tabRatio="723" xr2:uid="{00000000-000D-0000-FFFF-FFFF00000000}"/>
  </bookViews>
  <sheets>
    <sheet name="ANEXO I Mediciones COR" sheetId="39" r:id="rId1"/>
    <sheet name="ANEXO II Modelo CO" sheetId="38" r:id="rId2"/>
    <sheet name="ANEXO I Mediciones PO" sheetId="31" r:id="rId3"/>
    <sheet name="ANEXO II Modelo PO" sheetId="4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2" i="31" l="1"/>
  <c r="K364" i="31"/>
  <c r="L364" i="31"/>
  <c r="M364" i="31"/>
  <c r="N364" i="31"/>
  <c r="P364" i="31" s="1"/>
  <c r="Q364" i="31" s="1"/>
  <c r="O364" i="31"/>
  <c r="J364" i="31"/>
  <c r="I207" i="39"/>
  <c r="H207" i="39"/>
  <c r="G207" i="39"/>
  <c r="H205" i="39"/>
  <c r="I205" i="39"/>
  <c r="J205" i="39"/>
  <c r="G205" i="39"/>
  <c r="I270" i="31"/>
  <c r="J179" i="31"/>
  <c r="J178" i="31"/>
  <c r="J177" i="31"/>
  <c r="I181" i="31"/>
  <c r="I172" i="31"/>
  <c r="G155" i="31"/>
  <c r="I51" i="31"/>
  <c r="I25" i="31"/>
  <c r="J181" i="31" l="1"/>
  <c r="K181" i="31" s="1"/>
  <c r="D8" i="31"/>
  <c r="J172" i="31"/>
  <c r="D157" i="31" s="1"/>
  <c r="I52" i="31"/>
  <c r="K172" i="31" l="1"/>
  <c r="K182" i="31" s="1"/>
  <c r="K207" i="39" l="1"/>
  <c r="K213" i="39" s="1"/>
  <c r="I143" i="39"/>
  <c r="J143" i="39"/>
  <c r="K143" i="39"/>
  <c r="H143" i="39"/>
  <c r="L131" i="39"/>
  <c r="N131" i="39" s="1"/>
  <c r="L143" i="39" l="1"/>
  <c r="J14" i="39"/>
  <c r="D27" i="40" l="1"/>
  <c r="F27" i="40" s="1"/>
  <c r="F26" i="40"/>
  <c r="F25" i="40"/>
  <c r="F24" i="40"/>
  <c r="F23" i="40"/>
  <c r="D11" i="40"/>
  <c r="F11" i="40" s="1"/>
  <c r="F13" i="40" s="1"/>
  <c r="F10" i="40"/>
  <c r="F9" i="40"/>
  <c r="F8" i="40"/>
  <c r="F7" i="40"/>
  <c r="D11" i="38"/>
  <c r="F29" i="40" l="1"/>
  <c r="F11" i="38" l="1"/>
  <c r="F10" i="38"/>
  <c r="F9" i="38"/>
  <c r="F8" i="38"/>
  <c r="F7" i="38"/>
  <c r="F13" i="38" l="1"/>
</calcChain>
</file>

<file path=xl/sharedStrings.xml><?xml version="1.0" encoding="utf-8"?>
<sst xmlns="http://schemas.openxmlformats.org/spreadsheetml/2006/main" count="1259" uniqueCount="201">
  <si>
    <t>Importe</t>
  </si>
  <si>
    <t>M2</t>
  </si>
  <si>
    <t>M2 Marcas viales reflectantes emulsión al agua</t>
  </si>
  <si>
    <t>Ml</t>
  </si>
  <si>
    <t>M2 Marca Vial reflectante emulsión al agua. Dotación 0,75 kg/m2 pintura y 0,5 kg/m2 microesferas (símbolos y cebreados)</t>
  </si>
  <si>
    <t>Medición</t>
  </si>
  <si>
    <t>P. Unit</t>
  </si>
  <si>
    <t>Ml Marca Vial reflectante emulsión al agua. Dotación 0,75 kg/m2 pintura y 0,5 kg/m2 microesferas (línea de eje en tronco de 10 cm de ancho).</t>
  </si>
  <si>
    <t>Ml Marca Vial reflectante emulsión al agua. Dotación 0,75 kg/m2 pintura y 0,5 kg/m2 microesferas (línea de borde en ramales de 15 cm de ancho).</t>
  </si>
  <si>
    <t>Ml Marca Vial reflectante emulsión al agua. Dotación 0,75 kg/m2 pintura y 0,5 kg/m2 microesferas (línea de borde en tronco de 20 cm de ancho).</t>
  </si>
  <si>
    <t>Ml Marca Vial reflectante emulsión al agua. Dotación 0,75 kg/m2 pintura y 0,5 kg/m2 microesferas (línea de tacos de 40 cm de ancho, «taqueado»).</t>
  </si>
  <si>
    <t>2.3.- REPOSICIÓN DE MARCAS VIALES HORIZONTALES A CORUÑA</t>
  </si>
  <si>
    <t>2.3.- REPOSICIÓN DE MARCAS VIALES HORIZONTALES PONTEVEDRA</t>
  </si>
  <si>
    <t>TOTAL (sin IVA)</t>
  </si>
  <si>
    <t>Pki</t>
  </si>
  <si>
    <t>Pkf</t>
  </si>
  <si>
    <t>BD</t>
  </si>
  <si>
    <t>Eje</t>
  </si>
  <si>
    <t>BI</t>
  </si>
  <si>
    <t>AP-9</t>
  </si>
  <si>
    <t>AP-9F</t>
  </si>
  <si>
    <t>16+000</t>
  </si>
  <si>
    <t>66+000</t>
  </si>
  <si>
    <t>75+000</t>
  </si>
  <si>
    <t>93+000</t>
  </si>
  <si>
    <t>0+000</t>
  </si>
  <si>
    <t>36+000</t>
  </si>
  <si>
    <t>Tramo</t>
  </si>
  <si>
    <t>Tipo Vía</t>
  </si>
  <si>
    <t>Nombre Vía</t>
  </si>
  <si>
    <t>PK</t>
  </si>
  <si>
    <t>Ramal</t>
  </si>
  <si>
    <t>Sentido</t>
  </si>
  <si>
    <t>Dirección</t>
  </si>
  <si>
    <t>Longitud Ramal</t>
  </si>
  <si>
    <t>Enlace</t>
  </si>
  <si>
    <t>Elviña</t>
  </si>
  <si>
    <t>Entrada</t>
  </si>
  <si>
    <t>Creciente</t>
  </si>
  <si>
    <t>Decreciente</t>
  </si>
  <si>
    <t>Salida</t>
  </si>
  <si>
    <t>Área de servicio</t>
  </si>
  <si>
    <t>O Burgo</t>
  </si>
  <si>
    <t>A Barcala</t>
  </si>
  <si>
    <t>Exterior entrada</t>
  </si>
  <si>
    <t>Ambos</t>
  </si>
  <si>
    <t>Exterior salida</t>
  </si>
  <si>
    <t>Cuatro Caminos</t>
  </si>
  <si>
    <t>Macenda</t>
  </si>
  <si>
    <t>Ameixeira</t>
  </si>
  <si>
    <t>Ordes</t>
  </si>
  <si>
    <t>Santiago Este</t>
  </si>
  <si>
    <t>AP-53</t>
  </si>
  <si>
    <t>N-525</t>
  </si>
  <si>
    <t>Santiago Sur</t>
  </si>
  <si>
    <t>Compostela</t>
  </si>
  <si>
    <t>Padrón</t>
  </si>
  <si>
    <t>AG-11</t>
  </si>
  <si>
    <t>N-550 Pontecesures</t>
  </si>
  <si>
    <t>N-550 Padrón</t>
  </si>
  <si>
    <t>Guísamo</t>
  </si>
  <si>
    <t>Santa Marta</t>
  </si>
  <si>
    <t>N-VI Betanzos</t>
  </si>
  <si>
    <t>N-VI Guísamo</t>
  </si>
  <si>
    <t>B</t>
  </si>
  <si>
    <t>A</t>
  </si>
  <si>
    <t>Miño</t>
  </si>
  <si>
    <t>N-VI</t>
  </si>
  <si>
    <t>Cabanas</t>
  </si>
  <si>
    <t>AC-564 As Pontes</t>
  </si>
  <si>
    <t>AC-564 Cabanas</t>
  </si>
  <si>
    <t>Vilar do colo</t>
  </si>
  <si>
    <t>Fene</t>
  </si>
  <si>
    <t>Neda</t>
  </si>
  <si>
    <t>O Couto</t>
  </si>
  <si>
    <t>Freixeiro</t>
  </si>
  <si>
    <t>Glorieta</t>
  </si>
  <si>
    <t xml:space="preserve"> </t>
  </si>
  <si>
    <t>San Juan</t>
  </si>
  <si>
    <t>AP-9M</t>
  </si>
  <si>
    <t>A6</t>
  </si>
  <si>
    <t>Sigüeiro</t>
  </si>
  <si>
    <t>Santiago Norte</t>
  </si>
  <si>
    <t>Aeropuerto</t>
  </si>
  <si>
    <t>x2</t>
  </si>
  <si>
    <t>Ramales</t>
  </si>
  <si>
    <t>AS O Burgo</t>
  </si>
  <si>
    <t>Intercambiador</t>
  </si>
  <si>
    <t>Piadela</t>
  </si>
  <si>
    <t>Marantes</t>
  </si>
  <si>
    <t>AS Compostela</t>
  </si>
  <si>
    <t>AS Miño</t>
  </si>
  <si>
    <t>Vilar do Colo</t>
  </si>
  <si>
    <t>Río do Pozo</t>
  </si>
  <si>
    <t>CEDA</t>
  </si>
  <si>
    <t>M.5.3.1</t>
  </si>
  <si>
    <t>M.5.3.3</t>
  </si>
  <si>
    <t>OTROS</t>
  </si>
  <si>
    <t>-</t>
  </si>
  <si>
    <t>Unidades</t>
  </si>
  <si>
    <t>Superficie cada símbolo</t>
  </si>
  <si>
    <t>SÍMBOLOS</t>
  </si>
  <si>
    <t>CEBREADOS</t>
  </si>
  <si>
    <t>AP-9 F</t>
  </si>
  <si>
    <t>Superficie pintado</t>
  </si>
  <si>
    <t>PK i</t>
  </si>
  <si>
    <t>PK f</t>
  </si>
  <si>
    <t>Eje 10</t>
  </si>
  <si>
    <t>Arcén 20</t>
  </si>
  <si>
    <t>Arcén 15</t>
  </si>
  <si>
    <t>Tacos 40</t>
  </si>
  <si>
    <t>CONTINUO</t>
  </si>
  <si>
    <t>5 de 17</t>
  </si>
  <si>
    <t>20 de 24</t>
  </si>
  <si>
    <t>1 de 2</t>
  </si>
  <si>
    <t>Padrón-Caldas</t>
  </si>
  <si>
    <t>CRE</t>
  </si>
  <si>
    <t>DEC</t>
  </si>
  <si>
    <t>Caldas-Pontevedra Norte</t>
  </si>
  <si>
    <t>Pontevedra Sur-Rande</t>
  </si>
  <si>
    <t>Vigo-Peinador</t>
  </si>
  <si>
    <t>Puxeiros-Tui</t>
  </si>
  <si>
    <t>PO-10 Y PO-11</t>
  </si>
  <si>
    <t>Marín</t>
  </si>
  <si>
    <t>Pino</t>
  </si>
  <si>
    <t>Rebullón</t>
  </si>
  <si>
    <t>V-B</t>
  </si>
  <si>
    <t>B-V</t>
  </si>
  <si>
    <t>T-B</t>
  </si>
  <si>
    <t>B-T</t>
  </si>
  <si>
    <t>Porriño</t>
  </si>
  <si>
    <t>REC</t>
  </si>
  <si>
    <t>RED</t>
  </si>
  <si>
    <t>REext</t>
  </si>
  <si>
    <t>PO-2401</t>
  </si>
  <si>
    <t>A-55 Tui</t>
  </si>
  <si>
    <t>A-55 Porr</t>
  </si>
  <si>
    <t>RSext</t>
  </si>
  <si>
    <t>RSC</t>
  </si>
  <si>
    <t>RSD</t>
  </si>
  <si>
    <t>Tui</t>
  </si>
  <si>
    <t>A-55 Port</t>
  </si>
  <si>
    <t>AP-9 V Teis</t>
  </si>
  <si>
    <t>0 V</t>
  </si>
  <si>
    <t>AP-9 V Buenos Aires</t>
  </si>
  <si>
    <t>2 V</t>
  </si>
  <si>
    <t>AP-9 V Isaac Peral</t>
  </si>
  <si>
    <t>4 V</t>
  </si>
  <si>
    <t>Peaje</t>
  </si>
  <si>
    <t>REC-A</t>
  </si>
  <si>
    <t>REC-B</t>
  </si>
  <si>
    <t>RED-A</t>
  </si>
  <si>
    <t>RED-B</t>
  </si>
  <si>
    <t>RSC-A</t>
  </si>
  <si>
    <t>RSC-B</t>
  </si>
  <si>
    <t>RSD-A</t>
  </si>
  <si>
    <t>RSD-B</t>
  </si>
  <si>
    <t>PO-10 y 11</t>
  </si>
  <si>
    <t>REC A-55 Por</t>
  </si>
  <si>
    <t>REC A-55 Vig</t>
  </si>
  <si>
    <t>RED A-55 Por</t>
  </si>
  <si>
    <t>RED A-55 Vig</t>
  </si>
  <si>
    <t>RSC A-55 Vig</t>
  </si>
  <si>
    <t>RSC A-55 Por</t>
  </si>
  <si>
    <t xml:space="preserve">Padrón </t>
  </si>
  <si>
    <t>Carracedo</t>
  </si>
  <si>
    <t>Caldas</t>
  </si>
  <si>
    <t>A. Salnés</t>
  </si>
  <si>
    <t>Curro</t>
  </si>
  <si>
    <t>Pontevedra Norte</t>
  </si>
  <si>
    <t>Poio</t>
  </si>
  <si>
    <t>Pontevedra Sur</t>
  </si>
  <si>
    <t>A. Bértola</t>
  </si>
  <si>
    <t>Vilaboa</t>
  </si>
  <si>
    <t>A. San Simón</t>
  </si>
  <si>
    <t>Cangas</t>
  </si>
  <si>
    <t>Rande</t>
  </si>
  <si>
    <t>Chapela</t>
  </si>
  <si>
    <t>Teis</t>
  </si>
  <si>
    <t>Peinador</t>
  </si>
  <si>
    <t>Puxeiros</t>
  </si>
  <si>
    <t>F. fin carr.</t>
  </si>
  <si>
    <t>STOP</t>
  </si>
  <si>
    <t>GALONES</t>
  </si>
  <si>
    <t>Tronco</t>
  </si>
  <si>
    <t>R exteriores</t>
  </si>
  <si>
    <t>REext PO-2401</t>
  </si>
  <si>
    <t>REext A-55 Porr</t>
  </si>
  <si>
    <t>RSext PO-2401</t>
  </si>
  <si>
    <t>RSext A-55 Tui</t>
  </si>
  <si>
    <t>Superf. Pintada</t>
  </si>
  <si>
    <t>Suma</t>
  </si>
  <si>
    <t>Superficie (m2)</t>
  </si>
  <si>
    <t>PK 151,5</t>
  </si>
  <si>
    <t>PK 151</t>
  </si>
  <si>
    <t xml:space="preserve">PK 152 </t>
  </si>
  <si>
    <t>PK 155</t>
  </si>
  <si>
    <t>PK 145,5</t>
  </si>
  <si>
    <t>PK 145</t>
  </si>
  <si>
    <t>REPOSICIÓN DE MARCAS VIALES HORIZONTALES A CORUÑA</t>
  </si>
  <si>
    <t>REPOSICIÓN DE MARCAS VIALES HORIZONTALES PONTEVEDRA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</si>
</sst>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€&quot;"/>
    <numFmt numFmtId="165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indexed="8"/>
      <name val="Book Antiqua"/>
      <family val="1"/>
    </font>
    <font>
      <b/>
      <sz val="14"/>
      <color theme="1"/>
      <name val="Book Antiqua"/>
      <family val="1"/>
    </font>
    <font>
      <sz val="12"/>
      <color theme="1"/>
      <name val="Book Antiqua"/>
      <family val="1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2"/>
      <name val="Book Antiqua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9"/>
      <name val="Book Antiqua"/>
      <family val="1"/>
    </font>
    <font>
      <sz val="9"/>
      <name val="Book Antiqua"/>
      <family val="1"/>
    </font>
    <font>
      <sz val="10"/>
      <color theme="1"/>
      <name val="Book Antiqua"/>
      <family val="1"/>
    </font>
    <font>
      <i/>
      <sz val="10"/>
      <color theme="1"/>
      <name val="Book Antiqua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8" fillId="0" borderId="0"/>
    <xf numFmtId="0" fontId="9" fillId="0" borderId="0"/>
    <xf numFmtId="43" fontId="12" fillId="0" borderId="0" applyFont="0" applyFill="0" applyBorder="0" applyAlignment="0" applyProtection="0"/>
  </cellStyleXfs>
  <cellXfs count="74">
    <xf numFmtId="0" fontId="0" fillId="0" borderId="0" xfId="0"/>
    <xf numFmtId="4" fontId="0" fillId="0" borderId="0" xfId="0" applyNumberForma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2" borderId="0" xfId="0" applyFont="1" applyFill="1"/>
    <xf numFmtId="0" fontId="4" fillId="2" borderId="0" xfId="0" applyFont="1" applyFill="1"/>
    <xf numFmtId="0" fontId="7" fillId="0" borderId="1" xfId="0" applyFont="1" applyBorder="1" applyAlignment="1">
      <alignment horizontal="justify" vertical="center"/>
    </xf>
    <xf numFmtId="0" fontId="3" fillId="0" borderId="0" xfId="0" applyFont="1" applyFill="1"/>
    <xf numFmtId="4" fontId="7" fillId="0" borderId="0" xfId="0" applyNumberFormat="1" applyFont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left" vertical="top" wrapText="1"/>
    </xf>
    <xf numFmtId="4" fontId="7" fillId="0" borderId="0" xfId="0" applyNumberFormat="1" applyFont="1" applyBorder="1" applyAlignment="1">
      <alignment horizontal="center" vertical="center"/>
    </xf>
    <xf numFmtId="0" fontId="4" fillId="0" borderId="0" xfId="0" applyFont="1" applyFill="1"/>
    <xf numFmtId="4" fontId="7" fillId="0" borderId="1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horizontal="left" vertical="top" wrapText="1"/>
    </xf>
    <xf numFmtId="4" fontId="11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164" fontId="0" fillId="0" borderId="0" xfId="0" applyNumberFormat="1"/>
    <xf numFmtId="164" fontId="11" fillId="0" borderId="0" xfId="0" applyNumberFormat="1" applyFont="1"/>
    <xf numFmtId="4" fontId="3" fillId="0" borderId="0" xfId="0" applyNumberFormat="1" applyFont="1"/>
    <xf numFmtId="0" fontId="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0" fontId="16" fillId="0" borderId="0" xfId="0" applyFont="1"/>
    <xf numFmtId="0" fontId="14" fillId="0" borderId="0" xfId="3" applyFont="1" applyAlignment="1">
      <alignment horizontal="center"/>
    </xf>
    <xf numFmtId="0" fontId="15" fillId="0" borderId="0" xfId="3" applyFont="1" applyAlignment="1">
      <alignment horizontal="center"/>
    </xf>
    <xf numFmtId="3" fontId="15" fillId="0" borderId="0" xfId="3" applyNumberFormat="1" applyFont="1" applyAlignment="1">
      <alignment horizontal="center"/>
    </xf>
    <xf numFmtId="0" fontId="7" fillId="0" borderId="0" xfId="0" applyFont="1" applyBorder="1" applyAlignment="1">
      <alignment horizontal="justify" vertical="center"/>
    </xf>
    <xf numFmtId="4" fontId="10" fillId="0" borderId="0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3" fontId="16" fillId="0" borderId="0" xfId="5" applyFont="1"/>
    <xf numFmtId="43" fontId="13" fillId="0" borderId="0" xfId="5" applyFont="1"/>
    <xf numFmtId="3" fontId="13" fillId="0" borderId="0" xfId="0" applyNumberFormat="1" applyFont="1" applyAlignment="1">
      <alignment horizontal="center"/>
    </xf>
    <xf numFmtId="0" fontId="13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0" fontId="13" fillId="0" borderId="0" xfId="0" applyFont="1"/>
    <xf numFmtId="3" fontId="7" fillId="0" borderId="1" xfId="0" applyNumberFormat="1" applyFont="1" applyBorder="1" applyAlignment="1">
      <alignment horizontal="center" vertical="center"/>
    </xf>
    <xf numFmtId="0" fontId="18" fillId="0" borderId="0" xfId="0" applyFont="1"/>
    <xf numFmtId="2" fontId="16" fillId="0" borderId="0" xfId="0" applyNumberFormat="1" applyFont="1"/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4" fontId="16" fillId="0" borderId="0" xfId="0" applyNumberFormat="1" applyFont="1" applyBorder="1" applyAlignment="1">
      <alignment horizontal="center" vertical="center"/>
    </xf>
    <xf numFmtId="1" fontId="16" fillId="0" borderId="0" xfId="0" applyNumberFormat="1" applyFont="1" applyAlignment="1">
      <alignment horizontal="center"/>
    </xf>
    <xf numFmtId="1" fontId="16" fillId="0" borderId="0" xfId="0" applyNumberFormat="1" applyFont="1" applyBorder="1" applyAlignment="1">
      <alignment horizontal="center" vertical="center"/>
    </xf>
    <xf numFmtId="4" fontId="16" fillId="0" borderId="0" xfId="0" applyNumberFormat="1" applyFont="1" applyBorder="1" applyAlignment="1">
      <alignment horizontal="left" vertical="center"/>
    </xf>
    <xf numFmtId="3" fontId="16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17" fillId="0" borderId="0" xfId="0" applyFont="1" applyAlignment="1">
      <alignment horizontal="right"/>
    </xf>
    <xf numFmtId="43" fontId="13" fillId="0" borderId="5" xfId="5" applyFont="1" applyBorder="1"/>
    <xf numFmtId="3" fontId="13" fillId="0" borderId="5" xfId="0" applyNumberFormat="1" applyFont="1" applyBorder="1" applyAlignment="1">
      <alignment horizontal="center"/>
    </xf>
    <xf numFmtId="0" fontId="16" fillId="0" borderId="0" xfId="0" applyFont="1" applyBorder="1"/>
    <xf numFmtId="165" fontId="13" fillId="0" borderId="5" xfId="0" applyNumberFormat="1" applyFont="1" applyBorder="1"/>
    <xf numFmtId="0" fontId="16" fillId="0" borderId="0" xfId="0" applyFont="1" applyAlignment="1">
      <alignment horizontal="left"/>
    </xf>
    <xf numFmtId="43" fontId="13" fillId="0" borderId="0" xfId="5" applyFont="1" applyBorder="1"/>
    <xf numFmtId="43" fontId="13" fillId="0" borderId="5" xfId="0" applyNumberFormat="1" applyFont="1" applyBorder="1"/>
    <xf numFmtId="3" fontId="13" fillId="0" borderId="5" xfId="0" applyNumberFormat="1" applyFont="1" applyBorder="1" applyAlignment="1">
      <alignment horizontal="center" vertical="center"/>
    </xf>
    <xf numFmtId="3" fontId="14" fillId="0" borderId="5" xfId="3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43" fontId="13" fillId="0" borderId="0" xfId="5" applyFont="1" applyAlignment="1">
      <alignment horizontal="center" vertical="center"/>
    </xf>
  </cellXfs>
  <cellStyles count="6">
    <cellStyle name="Millares" xfId="5" builtinId="3"/>
    <cellStyle name="Normal" xfId="0" builtinId="0"/>
    <cellStyle name="Normal 2" xfId="1" xr:uid="{00000000-0005-0000-0000-000001000000}"/>
    <cellStyle name="Normal 2 2 2" xfId="3" xr:uid="{9FFB4739-FD57-45DD-B176-82187C2CB886}"/>
    <cellStyle name="Normal 3" xfId="4" xr:uid="{2FEEE0F9-5B29-46F2-9EFA-48909DF8A58D}"/>
    <cellStyle name="Porcentaje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D3305-0309-471D-86E9-997435A7D847}">
  <dimension ref="B1:N213"/>
  <sheetViews>
    <sheetView showGridLines="0" tabSelected="1" zoomScale="115" zoomScaleNormal="115" workbookViewId="0">
      <selection activeCell="C187" sqref="C187"/>
    </sheetView>
  </sheetViews>
  <sheetFormatPr baseColWidth="10" defaultRowHeight="16.5" x14ac:dyDescent="0.3"/>
  <cols>
    <col min="1" max="2" width="11.42578125" style="2"/>
    <col min="3" max="3" width="93.85546875" style="2" customWidth="1"/>
    <col min="4" max="4" width="14.140625" style="2" bestFit="1" customWidth="1"/>
    <col min="5" max="5" width="14.5703125" style="2" bestFit="1" customWidth="1"/>
    <col min="6" max="6" width="14.140625" style="2" bestFit="1" customWidth="1"/>
    <col min="7" max="7" width="13.85546875" style="2" bestFit="1" customWidth="1"/>
    <col min="8" max="8" width="11.42578125" style="2"/>
    <col min="9" max="9" width="14" style="2" bestFit="1" customWidth="1"/>
    <col min="10" max="11" width="11.42578125" style="2"/>
    <col min="12" max="12" width="14.140625" style="2" bestFit="1" customWidth="1"/>
    <col min="13" max="13" width="3.42578125" style="2" bestFit="1" customWidth="1"/>
    <col min="14" max="16384" width="11.42578125" style="2"/>
  </cols>
  <sheetData>
    <row r="1" spans="2:13" ht="16.5" customHeight="1" x14ac:dyDescent="0.3"/>
    <row r="2" spans="2:13" ht="16.5" customHeight="1" x14ac:dyDescent="0.3">
      <c r="C2" s="4"/>
      <c r="D2" s="4"/>
      <c r="E2" s="4"/>
      <c r="F2" s="4"/>
      <c r="H2" s="4"/>
      <c r="K2" s="4"/>
      <c r="L2" s="4"/>
      <c r="M2" s="4"/>
    </row>
    <row r="3" spans="2:13" ht="16.5" customHeight="1" x14ac:dyDescent="0.3">
      <c r="B3" s="6" t="s">
        <v>11</v>
      </c>
      <c r="C3" s="5"/>
      <c r="D3" s="5"/>
      <c r="E3" s="8"/>
    </row>
    <row r="4" spans="2:13" ht="16.5" customHeight="1" x14ac:dyDescent="0.3">
      <c r="B4" s="13"/>
      <c r="C4" s="8"/>
      <c r="D4" s="8"/>
      <c r="E4" s="8"/>
    </row>
    <row r="5" spans="2:13" ht="16.5" customHeight="1" x14ac:dyDescent="0.3">
      <c r="B5" s="3"/>
      <c r="C5" s="4"/>
      <c r="D5" s="65" t="s">
        <v>5</v>
      </c>
      <c r="E5" s="4"/>
      <c r="F5" s="4"/>
      <c r="H5" s="4"/>
      <c r="K5" s="4"/>
      <c r="L5" s="4"/>
      <c r="M5" s="4"/>
    </row>
    <row r="6" spans="2:13" ht="16.5" customHeight="1" x14ac:dyDescent="0.3">
      <c r="B6" s="66" t="s">
        <v>2</v>
      </c>
      <c r="C6" s="67"/>
      <c r="D6" s="65"/>
      <c r="E6" s="9"/>
      <c r="F6" s="9"/>
      <c r="H6" s="9"/>
      <c r="K6" s="9"/>
      <c r="L6" s="9"/>
      <c r="M6" s="9"/>
    </row>
    <row r="7" spans="2:13" ht="33" customHeight="1" x14ac:dyDescent="0.3">
      <c r="B7" s="7" t="s">
        <v>3</v>
      </c>
      <c r="C7" s="15" t="s">
        <v>7</v>
      </c>
      <c r="D7" s="43">
        <v>61176.470588235294</v>
      </c>
      <c r="E7" s="12"/>
      <c r="F7" s="12"/>
      <c r="H7" s="12"/>
      <c r="K7" s="12"/>
      <c r="L7" s="12"/>
      <c r="M7" s="12"/>
    </row>
    <row r="8" spans="2:13" x14ac:dyDescent="0.3">
      <c r="D8" s="21"/>
      <c r="E8" s="22"/>
      <c r="F8" s="22"/>
      <c r="G8" s="22"/>
      <c r="H8" s="25" t="s">
        <v>38</v>
      </c>
      <c r="I8" s="25" t="s">
        <v>39</v>
      </c>
      <c r="J8" s="22"/>
    </row>
    <row r="9" spans="2:13" x14ac:dyDescent="0.3">
      <c r="D9" s="21"/>
      <c r="E9" s="24"/>
      <c r="F9" s="25" t="s">
        <v>14</v>
      </c>
      <c r="G9" s="25" t="s">
        <v>15</v>
      </c>
      <c r="H9" s="24" t="s">
        <v>17</v>
      </c>
      <c r="I9" s="24" t="s">
        <v>17</v>
      </c>
      <c r="J9" s="24"/>
    </row>
    <row r="10" spans="2:13" x14ac:dyDescent="0.3">
      <c r="D10" s="21"/>
      <c r="E10" s="68" t="s">
        <v>19</v>
      </c>
      <c r="F10" s="24" t="s">
        <v>21</v>
      </c>
      <c r="G10" s="24" t="s">
        <v>22</v>
      </c>
      <c r="H10" s="26">
        <v>14705.882352941177</v>
      </c>
      <c r="I10" s="26">
        <v>14705.882352941177</v>
      </c>
      <c r="J10" s="24"/>
    </row>
    <row r="11" spans="2:13" x14ac:dyDescent="0.3">
      <c r="D11" s="21"/>
      <c r="E11" s="68"/>
      <c r="F11" s="24" t="s">
        <v>23</v>
      </c>
      <c r="G11" s="24" t="s">
        <v>24</v>
      </c>
      <c r="H11" s="26">
        <v>5294.1176470588234</v>
      </c>
      <c r="I11" s="26">
        <v>5294.1176470588234</v>
      </c>
      <c r="J11" s="24"/>
    </row>
    <row r="12" spans="2:13" x14ac:dyDescent="0.3">
      <c r="D12" s="21"/>
      <c r="E12" s="25"/>
      <c r="F12" s="24"/>
      <c r="G12" s="24"/>
      <c r="H12" s="26"/>
      <c r="I12" s="26"/>
      <c r="J12" s="24"/>
    </row>
    <row r="13" spans="2:13" ht="17.25" thickBot="1" x14ac:dyDescent="0.35">
      <c r="D13" s="21"/>
      <c r="E13" s="25" t="s">
        <v>20</v>
      </c>
      <c r="F13" s="24" t="s">
        <v>25</v>
      </c>
      <c r="G13" s="24" t="s">
        <v>26</v>
      </c>
      <c r="H13" s="26">
        <v>10588.235294117647</v>
      </c>
      <c r="I13" s="26">
        <v>10588.235294117647</v>
      </c>
      <c r="J13" s="24"/>
    </row>
    <row r="14" spans="2:13" ht="17.25" thickBot="1" x14ac:dyDescent="0.35">
      <c r="D14" s="21"/>
      <c r="E14" s="24"/>
      <c r="F14" s="24"/>
      <c r="G14" s="24"/>
      <c r="H14" s="23">
        <v>30588.235294117647</v>
      </c>
      <c r="I14" s="23">
        <v>30588.235294117647</v>
      </c>
      <c r="J14" s="63">
        <f>+H14+I14</f>
        <v>61176.470588235294</v>
      </c>
    </row>
    <row r="15" spans="2:13" x14ac:dyDescent="0.3">
      <c r="D15" s="21"/>
      <c r="E15" s="27"/>
      <c r="F15" s="27"/>
      <c r="G15" s="27"/>
      <c r="H15" s="27"/>
      <c r="I15" s="27"/>
      <c r="J15" s="27"/>
      <c r="K15" s="27"/>
    </row>
    <row r="16" spans="2:13" x14ac:dyDescent="0.3">
      <c r="D16" s="21"/>
    </row>
    <row r="17" spans="2:13" ht="33" customHeight="1" x14ac:dyDescent="0.3">
      <c r="B17" s="7" t="s">
        <v>3</v>
      </c>
      <c r="C17" s="15" t="s">
        <v>8</v>
      </c>
      <c r="D17" s="43">
        <v>93280</v>
      </c>
      <c r="E17" s="12"/>
      <c r="F17" s="12"/>
      <c r="H17" s="12"/>
      <c r="K17" s="12"/>
      <c r="L17" s="12"/>
      <c r="M17" s="12"/>
    </row>
    <row r="18" spans="2:13" x14ac:dyDescent="0.3">
      <c r="D18" s="21"/>
    </row>
    <row r="19" spans="2:13" x14ac:dyDescent="0.3">
      <c r="D19" s="21"/>
      <c r="E19" s="28" t="s">
        <v>27</v>
      </c>
      <c r="F19" s="28" t="s">
        <v>28</v>
      </c>
      <c r="G19" s="28" t="s">
        <v>29</v>
      </c>
      <c r="H19" s="28" t="s">
        <v>30</v>
      </c>
      <c r="I19" s="28" t="s">
        <v>31</v>
      </c>
      <c r="J19" s="28" t="s">
        <v>32</v>
      </c>
      <c r="K19" s="28" t="s">
        <v>33</v>
      </c>
      <c r="L19" s="28" t="s">
        <v>34</v>
      </c>
    </row>
    <row r="20" spans="2:13" x14ac:dyDescent="0.3">
      <c r="D20" s="21"/>
      <c r="E20" s="29" t="s">
        <v>19</v>
      </c>
      <c r="F20" s="29" t="s">
        <v>35</v>
      </c>
      <c r="G20" s="29" t="s">
        <v>36</v>
      </c>
      <c r="H20" s="29">
        <v>3</v>
      </c>
      <c r="I20" s="29" t="s">
        <v>37</v>
      </c>
      <c r="J20" s="29" t="s">
        <v>38</v>
      </c>
      <c r="K20" s="29"/>
      <c r="L20" s="30">
        <v>518</v>
      </c>
    </row>
    <row r="21" spans="2:13" x14ac:dyDescent="0.3">
      <c r="D21" s="21"/>
      <c r="E21" s="29" t="s">
        <v>19</v>
      </c>
      <c r="F21" s="29" t="s">
        <v>35</v>
      </c>
      <c r="G21" s="29" t="s">
        <v>36</v>
      </c>
      <c r="H21" s="29">
        <v>3</v>
      </c>
      <c r="I21" s="29" t="s">
        <v>37</v>
      </c>
      <c r="J21" s="29" t="s">
        <v>39</v>
      </c>
      <c r="K21" s="29"/>
      <c r="L21" s="30">
        <v>245</v>
      </c>
    </row>
    <row r="22" spans="2:13" x14ac:dyDescent="0.3">
      <c r="D22" s="21"/>
      <c r="E22" s="29" t="s">
        <v>19</v>
      </c>
      <c r="F22" s="29" t="s">
        <v>35</v>
      </c>
      <c r="G22" s="29" t="s">
        <v>36</v>
      </c>
      <c r="H22" s="29">
        <v>3</v>
      </c>
      <c r="I22" s="29" t="s">
        <v>40</v>
      </c>
      <c r="J22" s="29" t="s">
        <v>39</v>
      </c>
      <c r="K22" s="29"/>
      <c r="L22" s="30">
        <v>513</v>
      </c>
    </row>
    <row r="23" spans="2:13" x14ac:dyDescent="0.3">
      <c r="D23" s="21"/>
      <c r="E23" s="29" t="s">
        <v>19</v>
      </c>
      <c r="F23" s="29" t="s">
        <v>41</v>
      </c>
      <c r="G23" s="29" t="s">
        <v>42</v>
      </c>
      <c r="H23" s="29">
        <v>6.7</v>
      </c>
      <c r="I23" s="29" t="s">
        <v>37</v>
      </c>
      <c r="J23" s="29" t="s">
        <v>38</v>
      </c>
      <c r="K23" s="29"/>
      <c r="L23" s="30">
        <v>263</v>
      </c>
    </row>
    <row r="24" spans="2:13" x14ac:dyDescent="0.3">
      <c r="D24" s="21"/>
      <c r="E24" s="29" t="s">
        <v>19</v>
      </c>
      <c r="F24" s="29" t="s">
        <v>41</v>
      </c>
      <c r="G24" s="29" t="s">
        <v>42</v>
      </c>
      <c r="H24" s="29">
        <v>6.7</v>
      </c>
      <c r="I24" s="29" t="s">
        <v>37</v>
      </c>
      <c r="J24" s="29" t="s">
        <v>39</v>
      </c>
      <c r="K24" s="29"/>
      <c r="L24" s="30">
        <v>664</v>
      </c>
    </row>
    <row r="25" spans="2:13" x14ac:dyDescent="0.3">
      <c r="D25" s="21"/>
      <c r="E25" s="29" t="s">
        <v>19</v>
      </c>
      <c r="F25" s="29" t="s">
        <v>41</v>
      </c>
      <c r="G25" s="29" t="s">
        <v>42</v>
      </c>
      <c r="H25" s="29">
        <v>6.7</v>
      </c>
      <c r="I25" s="29" t="s">
        <v>40</v>
      </c>
      <c r="J25" s="29" t="s">
        <v>38</v>
      </c>
      <c r="K25" s="29"/>
      <c r="L25" s="30">
        <v>386</v>
      </c>
    </row>
    <row r="26" spans="2:13" x14ac:dyDescent="0.3">
      <c r="E26" s="29" t="s">
        <v>19</v>
      </c>
      <c r="F26" s="29" t="s">
        <v>41</v>
      </c>
      <c r="G26" s="29" t="s">
        <v>42</v>
      </c>
      <c r="H26" s="29">
        <v>6.7</v>
      </c>
      <c r="I26" s="29" t="s">
        <v>40</v>
      </c>
      <c r="J26" s="29" t="s">
        <v>39</v>
      </c>
      <c r="K26" s="29"/>
      <c r="L26" s="30">
        <v>720</v>
      </c>
    </row>
    <row r="27" spans="2:13" x14ac:dyDescent="0.3">
      <c r="E27" s="29" t="s">
        <v>19</v>
      </c>
      <c r="F27" s="29" t="s">
        <v>35</v>
      </c>
      <c r="G27" s="29" t="s">
        <v>43</v>
      </c>
      <c r="H27" s="29">
        <v>7</v>
      </c>
      <c r="I27" s="29" t="s">
        <v>37</v>
      </c>
      <c r="J27" s="29" t="s">
        <v>38</v>
      </c>
      <c r="K27" s="29"/>
      <c r="L27" s="30">
        <v>774</v>
      </c>
    </row>
    <row r="28" spans="2:13" x14ac:dyDescent="0.3">
      <c r="E28" s="29" t="s">
        <v>19</v>
      </c>
      <c r="F28" s="29" t="s">
        <v>35</v>
      </c>
      <c r="G28" s="29" t="s">
        <v>43</v>
      </c>
      <c r="H28" s="29">
        <v>7</v>
      </c>
      <c r="I28" s="29" t="s">
        <v>37</v>
      </c>
      <c r="J28" s="29" t="s">
        <v>39</v>
      </c>
      <c r="K28" s="29"/>
      <c r="L28" s="30">
        <v>285</v>
      </c>
    </row>
    <row r="29" spans="2:13" x14ac:dyDescent="0.3">
      <c r="E29" s="29" t="s">
        <v>19</v>
      </c>
      <c r="F29" s="29" t="s">
        <v>35</v>
      </c>
      <c r="G29" s="29" t="s">
        <v>43</v>
      </c>
      <c r="H29" s="29">
        <v>7</v>
      </c>
      <c r="I29" s="29" t="s">
        <v>44</v>
      </c>
      <c r="J29" s="29" t="s">
        <v>45</v>
      </c>
      <c r="K29" s="29"/>
      <c r="L29" s="30">
        <v>449</v>
      </c>
    </row>
    <row r="30" spans="2:13" x14ac:dyDescent="0.3">
      <c r="E30" s="29" t="s">
        <v>19</v>
      </c>
      <c r="F30" s="29" t="s">
        <v>35</v>
      </c>
      <c r="G30" s="29" t="s">
        <v>43</v>
      </c>
      <c r="H30" s="29">
        <v>7</v>
      </c>
      <c r="I30" s="29" t="s">
        <v>46</v>
      </c>
      <c r="J30" s="29" t="s">
        <v>45</v>
      </c>
      <c r="K30" s="29"/>
      <c r="L30" s="30">
        <v>449</v>
      </c>
    </row>
    <row r="31" spans="2:13" x14ac:dyDescent="0.3">
      <c r="E31" s="29" t="s">
        <v>19</v>
      </c>
      <c r="F31" s="29" t="s">
        <v>35</v>
      </c>
      <c r="G31" s="29" t="s">
        <v>43</v>
      </c>
      <c r="H31" s="29">
        <v>7</v>
      </c>
      <c r="I31" s="29" t="s">
        <v>40</v>
      </c>
      <c r="J31" s="29" t="s">
        <v>38</v>
      </c>
      <c r="K31" s="29"/>
      <c r="L31" s="30">
        <v>608</v>
      </c>
    </row>
    <row r="32" spans="2:13" x14ac:dyDescent="0.3">
      <c r="E32" s="29" t="s">
        <v>19</v>
      </c>
      <c r="F32" s="29" t="s">
        <v>35</v>
      </c>
      <c r="G32" s="29" t="s">
        <v>43</v>
      </c>
      <c r="H32" s="29">
        <v>7</v>
      </c>
      <c r="I32" s="29" t="s">
        <v>40</v>
      </c>
      <c r="J32" s="29" t="s">
        <v>39</v>
      </c>
      <c r="K32" s="29"/>
      <c r="L32" s="30">
        <v>335</v>
      </c>
    </row>
    <row r="33" spans="5:12" x14ac:dyDescent="0.3">
      <c r="E33" s="29" t="s">
        <v>19</v>
      </c>
      <c r="F33" s="29" t="s">
        <v>35</v>
      </c>
      <c r="G33" s="29" t="s">
        <v>47</v>
      </c>
      <c r="H33" s="29">
        <v>12</v>
      </c>
      <c r="I33" s="29" t="s">
        <v>37</v>
      </c>
      <c r="J33" s="29" t="s">
        <v>38</v>
      </c>
      <c r="K33" s="29"/>
      <c r="L33" s="30">
        <v>497</v>
      </c>
    </row>
    <row r="34" spans="5:12" x14ac:dyDescent="0.3">
      <c r="E34" s="29" t="s">
        <v>19</v>
      </c>
      <c r="F34" s="29" t="s">
        <v>35</v>
      </c>
      <c r="G34" s="29" t="s">
        <v>47</v>
      </c>
      <c r="H34" s="29">
        <v>12</v>
      </c>
      <c r="I34" s="29" t="s">
        <v>40</v>
      </c>
      <c r="J34" s="29" t="s">
        <v>39</v>
      </c>
      <c r="K34" s="29"/>
      <c r="L34" s="30">
        <v>399</v>
      </c>
    </row>
    <row r="35" spans="5:12" x14ac:dyDescent="0.3">
      <c r="E35" s="29" t="s">
        <v>19</v>
      </c>
      <c r="F35" s="29" t="s">
        <v>35</v>
      </c>
      <c r="G35" s="29" t="s">
        <v>48</v>
      </c>
      <c r="H35" s="29">
        <v>16</v>
      </c>
      <c r="I35" s="29" t="s">
        <v>37</v>
      </c>
      <c r="J35" s="29" t="s">
        <v>38</v>
      </c>
      <c r="K35" s="29"/>
      <c r="L35" s="30">
        <v>678</v>
      </c>
    </row>
    <row r="36" spans="5:12" x14ac:dyDescent="0.3">
      <c r="E36" s="29" t="s">
        <v>19</v>
      </c>
      <c r="F36" s="29" t="s">
        <v>35</v>
      </c>
      <c r="G36" s="29" t="s">
        <v>48</v>
      </c>
      <c r="H36" s="29">
        <v>16</v>
      </c>
      <c r="I36" s="29" t="s">
        <v>40</v>
      </c>
      <c r="J36" s="29" t="s">
        <v>39</v>
      </c>
      <c r="K36" s="29"/>
      <c r="L36" s="30">
        <v>173</v>
      </c>
    </row>
    <row r="37" spans="5:12" x14ac:dyDescent="0.3">
      <c r="E37" s="29" t="s">
        <v>19</v>
      </c>
      <c r="F37" s="29" t="s">
        <v>41</v>
      </c>
      <c r="G37" s="29" t="s">
        <v>49</v>
      </c>
      <c r="H37" s="29">
        <v>39.5</v>
      </c>
      <c r="I37" s="29" t="s">
        <v>37</v>
      </c>
      <c r="J37" s="29" t="s">
        <v>38</v>
      </c>
      <c r="K37" s="29"/>
      <c r="L37" s="30">
        <v>160</v>
      </c>
    </row>
    <row r="38" spans="5:12" x14ac:dyDescent="0.3">
      <c r="E38" s="29" t="s">
        <v>19</v>
      </c>
      <c r="F38" s="29" t="s">
        <v>41</v>
      </c>
      <c r="G38" s="29" t="s">
        <v>49</v>
      </c>
      <c r="H38" s="29">
        <v>39.5</v>
      </c>
      <c r="I38" s="29" t="s">
        <v>37</v>
      </c>
      <c r="J38" s="29" t="s">
        <v>39</v>
      </c>
      <c r="K38" s="29"/>
      <c r="L38" s="30">
        <v>165</v>
      </c>
    </row>
    <row r="39" spans="5:12" x14ac:dyDescent="0.3">
      <c r="E39" s="29" t="s">
        <v>19</v>
      </c>
      <c r="F39" s="29" t="s">
        <v>41</v>
      </c>
      <c r="G39" s="29" t="s">
        <v>49</v>
      </c>
      <c r="H39" s="29">
        <v>39.5</v>
      </c>
      <c r="I39" s="29" t="s">
        <v>40</v>
      </c>
      <c r="J39" s="29" t="s">
        <v>38</v>
      </c>
      <c r="K39" s="29"/>
      <c r="L39" s="30">
        <v>220</v>
      </c>
    </row>
    <row r="40" spans="5:12" x14ac:dyDescent="0.3">
      <c r="E40" s="29" t="s">
        <v>19</v>
      </c>
      <c r="F40" s="29" t="s">
        <v>41</v>
      </c>
      <c r="G40" s="29" t="s">
        <v>49</v>
      </c>
      <c r="H40" s="29">
        <v>39.5</v>
      </c>
      <c r="I40" s="29" t="s">
        <v>40</v>
      </c>
      <c r="J40" s="29" t="s">
        <v>39</v>
      </c>
      <c r="K40" s="29"/>
      <c r="L40" s="30">
        <v>173</v>
      </c>
    </row>
    <row r="41" spans="5:12" x14ac:dyDescent="0.3">
      <c r="E41" s="29" t="s">
        <v>19</v>
      </c>
      <c r="F41" s="29" t="s">
        <v>35</v>
      </c>
      <c r="G41" s="29" t="s">
        <v>51</v>
      </c>
      <c r="H41" s="29">
        <v>72</v>
      </c>
      <c r="I41" s="29" t="s">
        <v>37</v>
      </c>
      <c r="J41" s="29" t="s">
        <v>38</v>
      </c>
      <c r="K41" s="29"/>
      <c r="L41" s="30">
        <v>285</v>
      </c>
    </row>
    <row r="42" spans="5:12" x14ac:dyDescent="0.3">
      <c r="E42" s="29" t="s">
        <v>19</v>
      </c>
      <c r="F42" s="29" t="s">
        <v>35</v>
      </c>
      <c r="G42" s="29" t="s">
        <v>51</v>
      </c>
      <c r="H42" s="29">
        <v>72</v>
      </c>
      <c r="I42" s="29" t="s">
        <v>37</v>
      </c>
      <c r="J42" s="29" t="s">
        <v>39</v>
      </c>
      <c r="K42" s="29" t="s">
        <v>52</v>
      </c>
      <c r="L42" s="30">
        <v>271</v>
      </c>
    </row>
    <row r="43" spans="5:12" x14ac:dyDescent="0.3">
      <c r="E43" s="29" t="s">
        <v>19</v>
      </c>
      <c r="F43" s="29" t="s">
        <v>35</v>
      </c>
      <c r="G43" s="29" t="s">
        <v>51</v>
      </c>
      <c r="H43" s="29">
        <v>72</v>
      </c>
      <c r="I43" s="29" t="s">
        <v>37</v>
      </c>
      <c r="J43" s="29" t="s">
        <v>39</v>
      </c>
      <c r="K43" s="29" t="s">
        <v>53</v>
      </c>
      <c r="L43" s="30">
        <v>238</v>
      </c>
    </row>
    <row r="44" spans="5:12" x14ac:dyDescent="0.3">
      <c r="E44" s="29" t="s">
        <v>19</v>
      </c>
      <c r="F44" s="29" t="s">
        <v>35</v>
      </c>
      <c r="G44" s="29" t="s">
        <v>51</v>
      </c>
      <c r="H44" s="29">
        <v>72</v>
      </c>
      <c r="I44" s="29" t="s">
        <v>40</v>
      </c>
      <c r="J44" s="29" t="s">
        <v>38</v>
      </c>
      <c r="K44" s="29" t="s">
        <v>52</v>
      </c>
      <c r="L44" s="30">
        <v>502</v>
      </c>
    </row>
    <row r="45" spans="5:12" x14ac:dyDescent="0.3">
      <c r="E45" s="29" t="s">
        <v>19</v>
      </c>
      <c r="F45" s="29" t="s">
        <v>35</v>
      </c>
      <c r="G45" s="29" t="s">
        <v>51</v>
      </c>
      <c r="H45" s="29">
        <v>72</v>
      </c>
      <c r="I45" s="29" t="s">
        <v>40</v>
      </c>
      <c r="J45" s="29" t="s">
        <v>38</v>
      </c>
      <c r="K45" s="29" t="s">
        <v>53</v>
      </c>
      <c r="L45" s="30">
        <v>303</v>
      </c>
    </row>
    <row r="46" spans="5:12" x14ac:dyDescent="0.3">
      <c r="E46" s="29" t="s">
        <v>19</v>
      </c>
      <c r="F46" s="29" t="s">
        <v>35</v>
      </c>
      <c r="G46" s="29" t="s">
        <v>51</v>
      </c>
      <c r="H46" s="29">
        <v>72</v>
      </c>
      <c r="I46" s="29" t="s">
        <v>40</v>
      </c>
      <c r="J46" s="29" t="s">
        <v>39</v>
      </c>
      <c r="K46" s="29"/>
      <c r="L46" s="30">
        <v>509</v>
      </c>
    </row>
    <row r="47" spans="5:12" x14ac:dyDescent="0.3">
      <c r="E47" s="29" t="s">
        <v>19</v>
      </c>
      <c r="F47" s="29" t="s">
        <v>35</v>
      </c>
      <c r="G47" s="29" t="s">
        <v>54</v>
      </c>
      <c r="H47" s="29">
        <v>75</v>
      </c>
      <c r="I47" s="29" t="s">
        <v>37</v>
      </c>
      <c r="J47" s="29" t="s">
        <v>38</v>
      </c>
      <c r="K47" s="29"/>
      <c r="L47" s="30">
        <v>441</v>
      </c>
    </row>
    <row r="48" spans="5:12" x14ac:dyDescent="0.3">
      <c r="E48" s="29" t="s">
        <v>19</v>
      </c>
      <c r="F48" s="29" t="s">
        <v>35</v>
      </c>
      <c r="G48" s="29" t="s">
        <v>54</v>
      </c>
      <c r="H48" s="29">
        <v>75</v>
      </c>
      <c r="I48" s="29" t="s">
        <v>37</v>
      </c>
      <c r="J48" s="29" t="s">
        <v>39</v>
      </c>
      <c r="K48" s="29"/>
      <c r="L48" s="30">
        <v>458</v>
      </c>
    </row>
    <row r="49" spans="4:12" x14ac:dyDescent="0.3">
      <c r="E49" s="29" t="s">
        <v>19</v>
      </c>
      <c r="F49" s="29" t="s">
        <v>35</v>
      </c>
      <c r="G49" s="29" t="s">
        <v>54</v>
      </c>
      <c r="H49" s="29">
        <v>75</v>
      </c>
      <c r="I49" s="29" t="s">
        <v>40</v>
      </c>
      <c r="J49" s="29" t="s">
        <v>38</v>
      </c>
      <c r="K49" s="29"/>
      <c r="L49" s="30">
        <v>335</v>
      </c>
    </row>
    <row r="50" spans="4:12" x14ac:dyDescent="0.3">
      <c r="E50" s="29" t="s">
        <v>19</v>
      </c>
      <c r="F50" s="29" t="s">
        <v>35</v>
      </c>
      <c r="G50" s="29" t="s">
        <v>54</v>
      </c>
      <c r="H50" s="29">
        <v>75</v>
      </c>
      <c r="I50" s="29" t="s">
        <v>40</v>
      </c>
      <c r="J50" s="29" t="s">
        <v>39</v>
      </c>
      <c r="K50" s="29"/>
      <c r="L50" s="30">
        <v>548</v>
      </c>
    </row>
    <row r="51" spans="4:12" x14ac:dyDescent="0.3">
      <c r="E51" s="29" t="s">
        <v>19</v>
      </c>
      <c r="F51" s="29" t="s">
        <v>41</v>
      </c>
      <c r="G51" s="29" t="s">
        <v>55</v>
      </c>
      <c r="H51" s="29">
        <v>81</v>
      </c>
      <c r="I51" s="29" t="s">
        <v>37</v>
      </c>
      <c r="J51" s="29" t="s">
        <v>38</v>
      </c>
      <c r="K51" s="29"/>
      <c r="L51" s="30">
        <v>257</v>
      </c>
    </row>
    <row r="52" spans="4:12" x14ac:dyDescent="0.3">
      <c r="D52" s="21"/>
      <c r="E52" s="29" t="s">
        <v>19</v>
      </c>
      <c r="F52" s="29" t="s">
        <v>41</v>
      </c>
      <c r="G52" s="29" t="s">
        <v>55</v>
      </c>
      <c r="H52" s="29">
        <v>81</v>
      </c>
      <c r="I52" s="29" t="s">
        <v>37</v>
      </c>
      <c r="J52" s="29" t="s">
        <v>39</v>
      </c>
      <c r="K52" s="29"/>
      <c r="L52" s="30">
        <v>424</v>
      </c>
    </row>
    <row r="53" spans="4:12" x14ac:dyDescent="0.3">
      <c r="D53" s="21"/>
      <c r="E53" s="29" t="s">
        <v>19</v>
      </c>
      <c r="F53" s="29" t="s">
        <v>41</v>
      </c>
      <c r="G53" s="29" t="s">
        <v>55</v>
      </c>
      <c r="H53" s="29">
        <v>81</v>
      </c>
      <c r="I53" s="29" t="s">
        <v>40</v>
      </c>
      <c r="J53" s="29" t="s">
        <v>38</v>
      </c>
      <c r="K53" s="29"/>
      <c r="L53" s="30">
        <v>297</v>
      </c>
    </row>
    <row r="54" spans="4:12" x14ac:dyDescent="0.3">
      <c r="D54" s="21"/>
      <c r="E54" s="29" t="s">
        <v>19</v>
      </c>
      <c r="F54" s="29" t="s">
        <v>41</v>
      </c>
      <c r="G54" s="29" t="s">
        <v>55</v>
      </c>
      <c r="H54" s="29">
        <v>81</v>
      </c>
      <c r="I54" s="29" t="s">
        <v>40</v>
      </c>
      <c r="J54" s="29" t="s">
        <v>39</v>
      </c>
      <c r="K54" s="29"/>
      <c r="L54" s="30">
        <v>421</v>
      </c>
    </row>
    <row r="55" spans="4:12" x14ac:dyDescent="0.3">
      <c r="D55" s="21"/>
      <c r="E55" s="29" t="s">
        <v>19</v>
      </c>
      <c r="F55" s="29" t="s">
        <v>35</v>
      </c>
      <c r="G55" s="29" t="s">
        <v>56</v>
      </c>
      <c r="H55" s="29">
        <v>93</v>
      </c>
      <c r="I55" s="29" t="s">
        <v>37</v>
      </c>
      <c r="J55" s="29" t="s">
        <v>39</v>
      </c>
      <c r="K55" s="29"/>
      <c r="L55" s="30">
        <v>535</v>
      </c>
    </row>
    <row r="56" spans="4:12" x14ac:dyDescent="0.3">
      <c r="D56" s="21"/>
      <c r="E56" s="29" t="s">
        <v>19</v>
      </c>
      <c r="F56" s="29" t="s">
        <v>35</v>
      </c>
      <c r="G56" s="29" t="s">
        <v>56</v>
      </c>
      <c r="H56" s="29">
        <v>93</v>
      </c>
      <c r="I56" s="29" t="s">
        <v>44</v>
      </c>
      <c r="J56" s="29" t="s">
        <v>45</v>
      </c>
      <c r="K56" s="29"/>
      <c r="L56" s="30">
        <v>1623</v>
      </c>
    </row>
    <row r="57" spans="4:12" x14ac:dyDescent="0.3">
      <c r="D57" s="21"/>
      <c r="E57" s="29" t="s">
        <v>19</v>
      </c>
      <c r="F57" s="29" t="s">
        <v>35</v>
      </c>
      <c r="G57" s="29" t="s">
        <v>56</v>
      </c>
      <c r="H57" s="29">
        <v>93</v>
      </c>
      <c r="I57" s="29" t="s">
        <v>44</v>
      </c>
      <c r="J57" s="29" t="s">
        <v>45</v>
      </c>
      <c r="K57" s="29" t="s">
        <v>57</v>
      </c>
      <c r="L57" s="30">
        <v>171</v>
      </c>
    </row>
    <row r="58" spans="4:12" x14ac:dyDescent="0.3">
      <c r="D58" s="21"/>
      <c r="E58" s="29" t="s">
        <v>19</v>
      </c>
      <c r="F58" s="29" t="s">
        <v>35</v>
      </c>
      <c r="G58" s="29" t="s">
        <v>56</v>
      </c>
      <c r="H58" s="29">
        <v>93</v>
      </c>
      <c r="I58" s="29" t="s">
        <v>44</v>
      </c>
      <c r="J58" s="29" t="s">
        <v>45</v>
      </c>
      <c r="K58" s="29" t="s">
        <v>58</v>
      </c>
      <c r="L58" s="30">
        <v>181</v>
      </c>
    </row>
    <row r="59" spans="4:12" x14ac:dyDescent="0.3">
      <c r="D59" s="21"/>
      <c r="E59" s="29" t="s">
        <v>19</v>
      </c>
      <c r="F59" s="29" t="s">
        <v>35</v>
      </c>
      <c r="G59" s="29" t="s">
        <v>56</v>
      </c>
      <c r="H59" s="29">
        <v>93</v>
      </c>
      <c r="I59" s="29" t="s">
        <v>46</v>
      </c>
      <c r="J59" s="29" t="s">
        <v>45</v>
      </c>
      <c r="K59" s="29"/>
      <c r="L59" s="30">
        <v>1624</v>
      </c>
    </row>
    <row r="60" spans="4:12" x14ac:dyDescent="0.3">
      <c r="D60" s="21"/>
      <c r="E60" s="29" t="s">
        <v>19</v>
      </c>
      <c r="F60" s="29" t="s">
        <v>35</v>
      </c>
      <c r="G60" s="29" t="s">
        <v>56</v>
      </c>
      <c r="H60" s="29">
        <v>93</v>
      </c>
      <c r="I60" s="29" t="s">
        <v>46</v>
      </c>
      <c r="J60" s="29" t="s">
        <v>45</v>
      </c>
      <c r="K60" s="29" t="s">
        <v>57</v>
      </c>
      <c r="L60" s="30">
        <v>151</v>
      </c>
    </row>
    <row r="61" spans="4:12" x14ac:dyDescent="0.3">
      <c r="D61" s="21"/>
      <c r="E61" s="29" t="s">
        <v>19</v>
      </c>
      <c r="F61" s="29" t="s">
        <v>35</v>
      </c>
      <c r="G61" s="29" t="s">
        <v>56</v>
      </c>
      <c r="H61" s="29">
        <v>93</v>
      </c>
      <c r="I61" s="29" t="s">
        <v>46</v>
      </c>
      <c r="J61" s="29" t="s">
        <v>45</v>
      </c>
      <c r="K61" s="29" t="s">
        <v>59</v>
      </c>
      <c r="L61" s="30">
        <v>206</v>
      </c>
    </row>
    <row r="62" spans="4:12" x14ac:dyDescent="0.3">
      <c r="E62" s="29" t="s">
        <v>19</v>
      </c>
      <c r="F62" s="29" t="s">
        <v>35</v>
      </c>
      <c r="G62" s="29" t="s">
        <v>56</v>
      </c>
      <c r="H62" s="29">
        <v>93</v>
      </c>
      <c r="I62" s="29" t="s">
        <v>40</v>
      </c>
      <c r="J62" s="29" t="s">
        <v>38</v>
      </c>
      <c r="K62" s="29"/>
      <c r="L62" s="30">
        <v>443</v>
      </c>
    </row>
    <row r="63" spans="4:12" x14ac:dyDescent="0.3">
      <c r="E63" s="29" t="s">
        <v>20</v>
      </c>
      <c r="F63" s="29" t="s">
        <v>35</v>
      </c>
      <c r="G63" s="29" t="s">
        <v>60</v>
      </c>
      <c r="H63" s="29">
        <v>2</v>
      </c>
      <c r="I63" s="29" t="s">
        <v>37</v>
      </c>
      <c r="J63" s="29" t="s">
        <v>38</v>
      </c>
      <c r="K63" s="29"/>
      <c r="L63" s="30">
        <v>995</v>
      </c>
    </row>
    <row r="64" spans="4:12" x14ac:dyDescent="0.3">
      <c r="E64" s="29" t="s">
        <v>20</v>
      </c>
      <c r="F64" s="29" t="s">
        <v>35</v>
      </c>
      <c r="G64" s="29" t="s">
        <v>61</v>
      </c>
      <c r="H64" s="29">
        <v>2</v>
      </c>
      <c r="I64" s="29" t="s">
        <v>37</v>
      </c>
      <c r="J64" s="29" t="s">
        <v>39</v>
      </c>
      <c r="K64" s="29"/>
      <c r="L64" s="30">
        <v>268</v>
      </c>
    </row>
    <row r="65" spans="5:12" x14ac:dyDescent="0.3">
      <c r="E65" s="29" t="s">
        <v>20</v>
      </c>
      <c r="F65" s="29" t="s">
        <v>35</v>
      </c>
      <c r="G65" s="29" t="s">
        <v>60</v>
      </c>
      <c r="H65" s="29">
        <v>2</v>
      </c>
      <c r="I65" s="29" t="s">
        <v>37</v>
      </c>
      <c r="J65" s="29" t="s">
        <v>39</v>
      </c>
      <c r="K65" s="29"/>
      <c r="L65" s="30">
        <v>780</v>
      </c>
    </row>
    <row r="66" spans="5:12" x14ac:dyDescent="0.3">
      <c r="E66" s="29" t="s">
        <v>20</v>
      </c>
      <c r="F66" s="29" t="s">
        <v>35</v>
      </c>
      <c r="G66" s="29" t="s">
        <v>60</v>
      </c>
      <c r="H66" s="29">
        <v>2</v>
      </c>
      <c r="I66" s="29" t="s">
        <v>44</v>
      </c>
      <c r="J66" s="29" t="s">
        <v>45</v>
      </c>
      <c r="K66" s="29" t="s">
        <v>62</v>
      </c>
      <c r="L66" s="30">
        <v>247</v>
      </c>
    </row>
    <row r="67" spans="5:12" x14ac:dyDescent="0.3">
      <c r="E67" s="29" t="s">
        <v>20</v>
      </c>
      <c r="F67" s="29" t="s">
        <v>35</v>
      </c>
      <c r="G67" s="29" t="s">
        <v>60</v>
      </c>
      <c r="H67" s="29">
        <v>2</v>
      </c>
      <c r="I67" s="29" t="s">
        <v>44</v>
      </c>
      <c r="J67" s="29" t="s">
        <v>45</v>
      </c>
      <c r="K67" s="29"/>
      <c r="L67" s="30">
        <v>101</v>
      </c>
    </row>
    <row r="68" spans="5:12" x14ac:dyDescent="0.3">
      <c r="E68" s="29" t="s">
        <v>20</v>
      </c>
      <c r="F68" s="29" t="s">
        <v>35</v>
      </c>
      <c r="G68" s="29" t="s">
        <v>60</v>
      </c>
      <c r="H68" s="29">
        <v>2</v>
      </c>
      <c r="I68" s="29" t="s">
        <v>44</v>
      </c>
      <c r="J68" s="29" t="s">
        <v>45</v>
      </c>
      <c r="K68" s="29" t="s">
        <v>63</v>
      </c>
      <c r="L68" s="30">
        <v>189</v>
      </c>
    </row>
    <row r="69" spans="5:12" x14ac:dyDescent="0.3">
      <c r="E69" s="29" t="s">
        <v>20</v>
      </c>
      <c r="F69" s="29" t="s">
        <v>35</v>
      </c>
      <c r="G69" s="29" t="s">
        <v>60</v>
      </c>
      <c r="H69" s="29">
        <v>2</v>
      </c>
      <c r="I69" s="29" t="s">
        <v>46</v>
      </c>
      <c r="J69" s="29" t="s">
        <v>45</v>
      </c>
      <c r="K69" s="29" t="s">
        <v>62</v>
      </c>
      <c r="L69" s="30">
        <v>155</v>
      </c>
    </row>
    <row r="70" spans="5:12" x14ac:dyDescent="0.3">
      <c r="E70" s="29" t="s">
        <v>20</v>
      </c>
      <c r="F70" s="29" t="s">
        <v>35</v>
      </c>
      <c r="G70" s="29" t="s">
        <v>60</v>
      </c>
      <c r="H70" s="29">
        <v>2</v>
      </c>
      <c r="I70" s="29" t="s">
        <v>46</v>
      </c>
      <c r="J70" s="29" t="s">
        <v>45</v>
      </c>
      <c r="K70" s="29"/>
      <c r="L70" s="30">
        <v>139</v>
      </c>
    </row>
    <row r="71" spans="5:12" x14ac:dyDescent="0.3">
      <c r="E71" s="29" t="s">
        <v>20</v>
      </c>
      <c r="F71" s="29" t="s">
        <v>35</v>
      </c>
      <c r="G71" s="29" t="s">
        <v>60</v>
      </c>
      <c r="H71" s="29">
        <v>2</v>
      </c>
      <c r="I71" s="29" t="s">
        <v>46</v>
      </c>
      <c r="J71" s="29" t="s">
        <v>45</v>
      </c>
      <c r="K71" s="29" t="s">
        <v>63</v>
      </c>
      <c r="L71" s="30">
        <v>123</v>
      </c>
    </row>
    <row r="72" spans="5:12" x14ac:dyDescent="0.3">
      <c r="E72" s="29" t="s">
        <v>20</v>
      </c>
      <c r="F72" s="29" t="s">
        <v>35</v>
      </c>
      <c r="G72" s="29" t="s">
        <v>61</v>
      </c>
      <c r="H72" s="29">
        <v>2</v>
      </c>
      <c r="I72" s="29" t="s">
        <v>40</v>
      </c>
      <c r="J72" s="29" t="s">
        <v>38</v>
      </c>
      <c r="K72" s="29" t="s">
        <v>64</v>
      </c>
      <c r="L72" s="30">
        <v>655</v>
      </c>
    </row>
    <row r="73" spans="5:12" x14ac:dyDescent="0.3">
      <c r="E73" s="29" t="s">
        <v>20</v>
      </c>
      <c r="F73" s="29" t="s">
        <v>35</v>
      </c>
      <c r="G73" s="29" t="s">
        <v>60</v>
      </c>
      <c r="H73" s="29">
        <v>2</v>
      </c>
      <c r="I73" s="29" t="s">
        <v>40</v>
      </c>
      <c r="J73" s="29" t="s">
        <v>38</v>
      </c>
      <c r="K73" s="29" t="s">
        <v>65</v>
      </c>
      <c r="L73" s="30">
        <v>377</v>
      </c>
    </row>
    <row r="74" spans="5:12" x14ac:dyDescent="0.3">
      <c r="E74" s="29" t="s">
        <v>20</v>
      </c>
      <c r="F74" s="29" t="s">
        <v>35</v>
      </c>
      <c r="G74" s="29" t="s">
        <v>60</v>
      </c>
      <c r="H74" s="29">
        <v>2</v>
      </c>
      <c r="I74" s="29" t="s">
        <v>40</v>
      </c>
      <c r="J74" s="29" t="s">
        <v>39</v>
      </c>
      <c r="K74" s="29"/>
      <c r="L74" s="30">
        <v>1333</v>
      </c>
    </row>
    <row r="75" spans="5:12" x14ac:dyDescent="0.3">
      <c r="E75" s="29" t="s">
        <v>20</v>
      </c>
      <c r="F75" s="29" t="s">
        <v>35</v>
      </c>
      <c r="G75" s="29" t="s">
        <v>66</v>
      </c>
      <c r="H75" s="29">
        <v>12</v>
      </c>
      <c r="I75" s="29" t="s">
        <v>37</v>
      </c>
      <c r="J75" s="29" t="s">
        <v>38</v>
      </c>
      <c r="K75" s="29"/>
      <c r="L75" s="30">
        <v>550</v>
      </c>
    </row>
    <row r="76" spans="5:12" x14ac:dyDescent="0.3">
      <c r="E76" s="29" t="s">
        <v>20</v>
      </c>
      <c r="F76" s="29" t="s">
        <v>35</v>
      </c>
      <c r="G76" s="29" t="s">
        <v>66</v>
      </c>
      <c r="H76" s="29">
        <v>12</v>
      </c>
      <c r="I76" s="29" t="s">
        <v>37</v>
      </c>
      <c r="J76" s="29" t="s">
        <v>39</v>
      </c>
      <c r="K76" s="29"/>
      <c r="L76" s="30">
        <v>278</v>
      </c>
    </row>
    <row r="77" spans="5:12" x14ac:dyDescent="0.3">
      <c r="E77" s="29" t="s">
        <v>20</v>
      </c>
      <c r="F77" s="29" t="s">
        <v>35</v>
      </c>
      <c r="G77" s="29" t="s">
        <v>66</v>
      </c>
      <c r="H77" s="29">
        <v>12</v>
      </c>
      <c r="I77" s="29" t="s">
        <v>37</v>
      </c>
      <c r="J77" s="29" t="s">
        <v>39</v>
      </c>
      <c r="K77" s="29" t="s">
        <v>67</v>
      </c>
      <c r="L77" s="30">
        <v>273</v>
      </c>
    </row>
    <row r="78" spans="5:12" x14ac:dyDescent="0.3">
      <c r="E78" s="29" t="s">
        <v>20</v>
      </c>
      <c r="F78" s="29" t="s">
        <v>35</v>
      </c>
      <c r="G78" s="29" t="s">
        <v>66</v>
      </c>
      <c r="H78" s="29">
        <v>12</v>
      </c>
      <c r="I78" s="29" t="s">
        <v>44</v>
      </c>
      <c r="J78" s="29" t="s">
        <v>45</v>
      </c>
      <c r="K78" s="29"/>
      <c r="L78" s="30">
        <v>787</v>
      </c>
    </row>
    <row r="79" spans="5:12" x14ac:dyDescent="0.3">
      <c r="E79" s="29" t="s">
        <v>20</v>
      </c>
      <c r="F79" s="29" t="s">
        <v>35</v>
      </c>
      <c r="G79" s="29" t="s">
        <v>66</v>
      </c>
      <c r="H79" s="29">
        <v>12</v>
      </c>
      <c r="I79" s="29" t="s">
        <v>46</v>
      </c>
      <c r="J79" s="29" t="s">
        <v>45</v>
      </c>
      <c r="K79" s="29"/>
      <c r="L79" s="30">
        <v>787</v>
      </c>
    </row>
    <row r="80" spans="5:12" x14ac:dyDescent="0.3">
      <c r="E80" s="29" t="s">
        <v>20</v>
      </c>
      <c r="F80" s="29" t="s">
        <v>35</v>
      </c>
      <c r="G80" s="29" t="s">
        <v>66</v>
      </c>
      <c r="H80" s="29">
        <v>12</v>
      </c>
      <c r="I80" s="29" t="s">
        <v>40</v>
      </c>
      <c r="J80" s="29" t="s">
        <v>38</v>
      </c>
      <c r="K80" s="29"/>
      <c r="L80" s="30">
        <v>637</v>
      </c>
    </row>
    <row r="81" spans="4:13" x14ac:dyDescent="0.3">
      <c r="E81" s="29" t="s">
        <v>20</v>
      </c>
      <c r="F81" s="29" t="s">
        <v>35</v>
      </c>
      <c r="G81" s="29" t="s">
        <v>66</v>
      </c>
      <c r="H81" s="29">
        <v>12</v>
      </c>
      <c r="I81" s="29" t="s">
        <v>40</v>
      </c>
      <c r="J81" s="29" t="s">
        <v>39</v>
      </c>
      <c r="K81" s="29"/>
      <c r="L81" s="30">
        <v>271</v>
      </c>
    </row>
    <row r="82" spans="4:13" x14ac:dyDescent="0.3">
      <c r="E82" s="29" t="s">
        <v>20</v>
      </c>
      <c r="F82" s="29" t="s">
        <v>41</v>
      </c>
      <c r="G82" s="29" t="s">
        <v>66</v>
      </c>
      <c r="H82" s="29">
        <v>15.65</v>
      </c>
      <c r="I82" s="29" t="s">
        <v>37</v>
      </c>
      <c r="J82" s="29" t="s">
        <v>38</v>
      </c>
      <c r="K82" s="29"/>
      <c r="L82" s="30">
        <v>142</v>
      </c>
    </row>
    <row r="83" spans="4:13" x14ac:dyDescent="0.3">
      <c r="E83" s="29" t="s">
        <v>20</v>
      </c>
      <c r="F83" s="29" t="s">
        <v>41</v>
      </c>
      <c r="G83" s="29" t="s">
        <v>66</v>
      </c>
      <c r="H83" s="29">
        <v>15.65</v>
      </c>
      <c r="I83" s="29" t="s">
        <v>37</v>
      </c>
      <c r="J83" s="29" t="s">
        <v>39</v>
      </c>
      <c r="K83" s="29"/>
      <c r="L83" s="30">
        <v>521</v>
      </c>
    </row>
    <row r="84" spans="4:13" x14ac:dyDescent="0.3">
      <c r="E84" s="29" t="s">
        <v>20</v>
      </c>
      <c r="F84" s="29" t="s">
        <v>41</v>
      </c>
      <c r="G84" s="29" t="s">
        <v>66</v>
      </c>
      <c r="H84" s="29">
        <v>15.65</v>
      </c>
      <c r="I84" s="29" t="s">
        <v>40</v>
      </c>
      <c r="J84" s="29" t="s">
        <v>38</v>
      </c>
      <c r="K84" s="29"/>
      <c r="L84" s="30">
        <v>220</v>
      </c>
    </row>
    <row r="85" spans="4:13" x14ac:dyDescent="0.3">
      <c r="E85" s="29" t="s">
        <v>20</v>
      </c>
      <c r="F85" s="29" t="s">
        <v>41</v>
      </c>
      <c r="G85" s="29" t="s">
        <v>66</v>
      </c>
      <c r="H85" s="29">
        <v>15.65</v>
      </c>
      <c r="I85" s="29" t="s">
        <v>40</v>
      </c>
      <c r="J85" s="29" t="s">
        <v>39</v>
      </c>
      <c r="K85" s="29"/>
      <c r="L85" s="30">
        <v>388</v>
      </c>
    </row>
    <row r="86" spans="4:13" x14ac:dyDescent="0.3">
      <c r="E86" s="29" t="s">
        <v>20</v>
      </c>
      <c r="F86" s="29" t="s">
        <v>35</v>
      </c>
      <c r="G86" s="29" t="s">
        <v>68</v>
      </c>
      <c r="H86" s="29">
        <v>21</v>
      </c>
      <c r="I86" s="29" t="s">
        <v>37</v>
      </c>
      <c r="J86" s="29" t="s">
        <v>38</v>
      </c>
      <c r="K86" s="29"/>
      <c r="L86" s="30">
        <v>554</v>
      </c>
    </row>
    <row r="87" spans="4:13" x14ac:dyDescent="0.3">
      <c r="E87" s="29" t="s">
        <v>20</v>
      </c>
      <c r="F87" s="29" t="s">
        <v>35</v>
      </c>
      <c r="G87" s="29" t="s">
        <v>68</v>
      </c>
      <c r="H87" s="29">
        <v>21</v>
      </c>
      <c r="I87" s="29" t="s">
        <v>37</v>
      </c>
      <c r="J87" s="29" t="s">
        <v>39</v>
      </c>
      <c r="K87" s="29"/>
      <c r="L87" s="30">
        <v>162</v>
      </c>
    </row>
    <row r="88" spans="4:13" x14ac:dyDescent="0.3">
      <c r="D88" s="21"/>
      <c r="E88" s="29" t="s">
        <v>20</v>
      </c>
      <c r="F88" s="29" t="s">
        <v>35</v>
      </c>
      <c r="G88" s="29" t="s">
        <v>68</v>
      </c>
      <c r="H88" s="29">
        <v>21</v>
      </c>
      <c r="I88" s="29" t="s">
        <v>44</v>
      </c>
      <c r="J88" s="29" t="s">
        <v>45</v>
      </c>
      <c r="K88" s="29" t="s">
        <v>69</v>
      </c>
      <c r="L88" s="30">
        <v>144</v>
      </c>
    </row>
    <row r="89" spans="4:13" x14ac:dyDescent="0.3">
      <c r="D89" s="21"/>
      <c r="E89" s="29" t="s">
        <v>20</v>
      </c>
      <c r="F89" s="29" t="s">
        <v>35</v>
      </c>
      <c r="G89" s="29" t="s">
        <v>68</v>
      </c>
      <c r="H89" s="29">
        <v>21</v>
      </c>
      <c r="I89" s="29" t="s">
        <v>44</v>
      </c>
      <c r="J89" s="29" t="s">
        <v>45</v>
      </c>
      <c r="K89" s="29" t="s">
        <v>70</v>
      </c>
      <c r="L89" s="30">
        <v>216</v>
      </c>
    </row>
    <row r="90" spans="4:13" x14ac:dyDescent="0.3">
      <c r="D90" s="21"/>
      <c r="E90" s="29" t="s">
        <v>20</v>
      </c>
      <c r="F90" s="29" t="s">
        <v>35</v>
      </c>
      <c r="G90" s="29" t="s">
        <v>68</v>
      </c>
      <c r="H90" s="29">
        <v>21</v>
      </c>
      <c r="I90" s="29" t="s">
        <v>46</v>
      </c>
      <c r="J90" s="29" t="s">
        <v>45</v>
      </c>
      <c r="K90" s="29"/>
      <c r="L90" s="30">
        <v>140</v>
      </c>
    </row>
    <row r="91" spans="4:13" x14ac:dyDescent="0.3">
      <c r="D91" s="21"/>
      <c r="E91" s="29" t="s">
        <v>20</v>
      </c>
      <c r="F91" s="29" t="s">
        <v>35</v>
      </c>
      <c r="G91" s="29" t="s">
        <v>68</v>
      </c>
      <c r="H91" s="29">
        <v>21</v>
      </c>
      <c r="I91" s="29" t="s">
        <v>40</v>
      </c>
      <c r="J91" s="29" t="s">
        <v>38</v>
      </c>
      <c r="K91" s="29"/>
      <c r="L91" s="30">
        <v>476</v>
      </c>
    </row>
    <row r="92" spans="4:13" x14ac:dyDescent="0.3">
      <c r="D92" s="21"/>
      <c r="E92" s="29" t="s">
        <v>20</v>
      </c>
      <c r="F92" s="29" t="s">
        <v>35</v>
      </c>
      <c r="G92" s="29" t="s">
        <v>68</v>
      </c>
      <c r="H92" s="29">
        <v>21</v>
      </c>
      <c r="I92" s="29" t="s">
        <v>40</v>
      </c>
      <c r="J92" s="29" t="s">
        <v>39</v>
      </c>
      <c r="K92" s="29"/>
      <c r="L92" s="30">
        <v>326</v>
      </c>
    </row>
    <row r="93" spans="4:13" x14ac:dyDescent="0.3">
      <c r="D93" s="21"/>
      <c r="E93" s="29" t="s">
        <v>20</v>
      </c>
      <c r="F93" s="29" t="s">
        <v>35</v>
      </c>
      <c r="G93" s="29" t="s">
        <v>71</v>
      </c>
      <c r="H93" s="29">
        <v>25</v>
      </c>
      <c r="I93" s="29" t="s">
        <v>37</v>
      </c>
      <c r="J93" s="29" t="s">
        <v>39</v>
      </c>
      <c r="K93" s="29"/>
      <c r="L93" s="30">
        <v>317</v>
      </c>
    </row>
    <row r="94" spans="4:13" x14ac:dyDescent="0.3">
      <c r="E94" s="29" t="s">
        <v>20</v>
      </c>
      <c r="F94" s="29" t="s">
        <v>35</v>
      </c>
      <c r="G94" s="29" t="s">
        <v>71</v>
      </c>
      <c r="H94" s="29">
        <v>25</v>
      </c>
      <c r="I94" s="29" t="s">
        <v>40</v>
      </c>
      <c r="J94" s="29" t="s">
        <v>38</v>
      </c>
      <c r="K94" s="29"/>
      <c r="L94" s="30">
        <v>195</v>
      </c>
      <c r="M94" s="12"/>
    </row>
    <row r="95" spans="4:13" x14ac:dyDescent="0.3">
      <c r="E95" s="29" t="s">
        <v>20</v>
      </c>
      <c r="F95" s="29" t="s">
        <v>35</v>
      </c>
      <c r="G95" s="29" t="s">
        <v>72</v>
      </c>
      <c r="H95" s="29">
        <v>27</v>
      </c>
      <c r="I95" s="29" t="s">
        <v>37</v>
      </c>
      <c r="J95" s="29" t="s">
        <v>38</v>
      </c>
      <c r="K95" s="29"/>
      <c r="L95" s="30">
        <v>351</v>
      </c>
      <c r="M95" s="12"/>
    </row>
    <row r="96" spans="4:13" x14ac:dyDescent="0.3">
      <c r="E96" s="29" t="s">
        <v>20</v>
      </c>
      <c r="F96" s="29" t="s">
        <v>35</v>
      </c>
      <c r="G96" s="29" t="s">
        <v>72</v>
      </c>
      <c r="H96" s="29">
        <v>27</v>
      </c>
      <c r="I96" s="29" t="s">
        <v>37</v>
      </c>
      <c r="J96" s="29" t="s">
        <v>39</v>
      </c>
      <c r="K96" s="29"/>
      <c r="L96" s="30">
        <v>463</v>
      </c>
      <c r="M96" s="12"/>
    </row>
    <row r="97" spans="4:12" x14ac:dyDescent="0.3">
      <c r="E97" s="29" t="s">
        <v>20</v>
      </c>
      <c r="F97" s="29" t="s">
        <v>35</v>
      </c>
      <c r="G97" s="29" t="s">
        <v>72</v>
      </c>
      <c r="H97" s="29">
        <v>27</v>
      </c>
      <c r="I97" s="29" t="s">
        <v>40</v>
      </c>
      <c r="J97" s="29" t="s">
        <v>38</v>
      </c>
      <c r="K97" s="29"/>
      <c r="L97" s="30">
        <v>248</v>
      </c>
    </row>
    <row r="98" spans="4:12" x14ac:dyDescent="0.3">
      <c r="D98" s="21"/>
      <c r="E98" s="29" t="s">
        <v>20</v>
      </c>
      <c r="F98" s="29" t="s">
        <v>35</v>
      </c>
      <c r="G98" s="29" t="s">
        <v>72</v>
      </c>
      <c r="H98" s="29">
        <v>27</v>
      </c>
      <c r="I98" s="29" t="s">
        <v>40</v>
      </c>
      <c r="J98" s="29" t="s">
        <v>39</v>
      </c>
      <c r="K98" s="29" t="s">
        <v>65</v>
      </c>
      <c r="L98" s="30">
        <v>221</v>
      </c>
    </row>
    <row r="99" spans="4:12" x14ac:dyDescent="0.3">
      <c r="D99" s="21"/>
      <c r="E99" s="29" t="s">
        <v>20</v>
      </c>
      <c r="F99" s="29" t="s">
        <v>35</v>
      </c>
      <c r="G99" s="29" t="s">
        <v>72</v>
      </c>
      <c r="H99" s="29">
        <v>27</v>
      </c>
      <c r="I99" s="29" t="s">
        <v>40</v>
      </c>
      <c r="J99" s="29" t="s">
        <v>39</v>
      </c>
      <c r="K99" s="29" t="s">
        <v>64</v>
      </c>
      <c r="L99" s="30">
        <v>175</v>
      </c>
    </row>
    <row r="100" spans="4:12" x14ac:dyDescent="0.3">
      <c r="D100" s="21"/>
      <c r="E100" s="29" t="s">
        <v>20</v>
      </c>
      <c r="F100" s="29" t="s">
        <v>35</v>
      </c>
      <c r="G100" s="29" t="s">
        <v>73</v>
      </c>
      <c r="H100" s="29">
        <v>31</v>
      </c>
      <c r="I100" s="29" t="s">
        <v>37</v>
      </c>
      <c r="J100" s="29" t="s">
        <v>38</v>
      </c>
      <c r="K100" s="29"/>
      <c r="L100" s="30">
        <v>258</v>
      </c>
    </row>
    <row r="101" spans="4:12" x14ac:dyDescent="0.3">
      <c r="D101" s="21"/>
      <c r="E101" s="29" t="s">
        <v>20</v>
      </c>
      <c r="F101" s="29" t="s">
        <v>35</v>
      </c>
      <c r="G101" s="29" t="s">
        <v>73</v>
      </c>
      <c r="H101" s="29">
        <v>31</v>
      </c>
      <c r="I101" s="29" t="s">
        <v>37</v>
      </c>
      <c r="J101" s="29" t="s">
        <v>39</v>
      </c>
      <c r="K101" s="29"/>
      <c r="L101" s="30">
        <v>179</v>
      </c>
    </row>
    <row r="102" spans="4:12" x14ac:dyDescent="0.3">
      <c r="D102" s="21"/>
      <c r="E102" s="29" t="s">
        <v>20</v>
      </c>
      <c r="F102" s="29" t="s">
        <v>35</v>
      </c>
      <c r="G102" s="29" t="s">
        <v>73</v>
      </c>
      <c r="H102" s="29">
        <v>31</v>
      </c>
      <c r="I102" s="29" t="s">
        <v>40</v>
      </c>
      <c r="J102" s="29" t="s">
        <v>38</v>
      </c>
      <c r="K102" s="29"/>
      <c r="L102" s="30">
        <v>196</v>
      </c>
    </row>
    <row r="103" spans="4:12" x14ac:dyDescent="0.3">
      <c r="D103" s="21"/>
      <c r="E103" s="29" t="s">
        <v>20</v>
      </c>
      <c r="F103" s="29" t="s">
        <v>35</v>
      </c>
      <c r="G103" s="29" t="s">
        <v>73</v>
      </c>
      <c r="H103" s="29">
        <v>31</v>
      </c>
      <c r="I103" s="29" t="s">
        <v>40</v>
      </c>
      <c r="J103" s="29" t="s">
        <v>39</v>
      </c>
      <c r="K103" s="29"/>
      <c r="L103" s="30">
        <v>246</v>
      </c>
    </row>
    <row r="104" spans="4:12" x14ac:dyDescent="0.3">
      <c r="D104" s="21"/>
      <c r="E104" s="29" t="s">
        <v>20</v>
      </c>
      <c r="F104" s="29" t="s">
        <v>35</v>
      </c>
      <c r="G104" s="29" t="s">
        <v>74</v>
      </c>
      <c r="H104" s="29">
        <v>33</v>
      </c>
      <c r="I104" s="29" t="s">
        <v>37</v>
      </c>
      <c r="J104" s="29" t="s">
        <v>38</v>
      </c>
      <c r="K104" s="29"/>
      <c r="L104" s="30">
        <v>245</v>
      </c>
    </row>
    <row r="105" spans="4:12" x14ac:dyDescent="0.3">
      <c r="D105" s="21"/>
      <c r="E105" s="29" t="s">
        <v>20</v>
      </c>
      <c r="F105" s="29" t="s">
        <v>35</v>
      </c>
      <c r="G105" s="29" t="s">
        <v>74</v>
      </c>
      <c r="H105" s="29">
        <v>33</v>
      </c>
      <c r="I105" s="29" t="s">
        <v>37</v>
      </c>
      <c r="J105" s="29" t="s">
        <v>39</v>
      </c>
      <c r="K105" s="29"/>
      <c r="L105" s="30">
        <v>272</v>
      </c>
    </row>
    <row r="106" spans="4:12" x14ac:dyDescent="0.3">
      <c r="D106" s="21"/>
      <c r="E106" s="29" t="s">
        <v>20</v>
      </c>
      <c r="F106" s="29" t="s">
        <v>35</v>
      </c>
      <c r="G106" s="29" t="s">
        <v>74</v>
      </c>
      <c r="H106" s="29">
        <v>33</v>
      </c>
      <c r="I106" s="29" t="s">
        <v>40</v>
      </c>
      <c r="J106" s="29" t="s">
        <v>38</v>
      </c>
      <c r="K106" s="29"/>
      <c r="L106" s="30">
        <v>291</v>
      </c>
    </row>
    <row r="107" spans="4:12" x14ac:dyDescent="0.3">
      <c r="D107" s="21"/>
      <c r="E107" s="29" t="s">
        <v>20</v>
      </c>
      <c r="F107" s="29" t="s">
        <v>35</v>
      </c>
      <c r="G107" s="29" t="s">
        <v>74</v>
      </c>
      <c r="H107" s="29">
        <v>33</v>
      </c>
      <c r="I107" s="29" t="s">
        <v>40</v>
      </c>
      <c r="J107" s="29" t="s">
        <v>39</v>
      </c>
      <c r="K107" s="29"/>
      <c r="L107" s="30">
        <v>252</v>
      </c>
    </row>
    <row r="108" spans="4:12" x14ac:dyDescent="0.3">
      <c r="D108" s="21"/>
      <c r="E108" s="29" t="s">
        <v>20</v>
      </c>
      <c r="F108" s="29" t="s">
        <v>35</v>
      </c>
      <c r="G108" s="29" t="s">
        <v>75</v>
      </c>
      <c r="H108" s="29">
        <v>34</v>
      </c>
      <c r="I108" s="29" t="s">
        <v>37</v>
      </c>
      <c r="J108" s="29" t="s">
        <v>38</v>
      </c>
      <c r="K108" s="29"/>
      <c r="L108" s="30">
        <v>266</v>
      </c>
    </row>
    <row r="109" spans="4:12" x14ac:dyDescent="0.3">
      <c r="E109" s="29" t="s">
        <v>20</v>
      </c>
      <c r="F109" s="29" t="s">
        <v>35</v>
      </c>
      <c r="G109" s="29" t="s">
        <v>75</v>
      </c>
      <c r="H109" s="29">
        <v>34</v>
      </c>
      <c r="I109" s="29" t="s">
        <v>37</v>
      </c>
      <c r="J109" s="29" t="s">
        <v>39</v>
      </c>
      <c r="K109" s="29"/>
      <c r="L109" s="30">
        <v>212</v>
      </c>
    </row>
    <row r="110" spans="4:12" x14ac:dyDescent="0.3">
      <c r="E110" s="29" t="s">
        <v>20</v>
      </c>
      <c r="F110" s="29" t="s">
        <v>35</v>
      </c>
      <c r="G110" s="29" t="s">
        <v>75</v>
      </c>
      <c r="H110" s="29">
        <v>34</v>
      </c>
      <c r="I110" s="29" t="s">
        <v>76</v>
      </c>
      <c r="J110" s="29" t="s">
        <v>77</v>
      </c>
      <c r="K110" s="29"/>
      <c r="L110" s="30">
        <v>360</v>
      </c>
    </row>
    <row r="111" spans="4:12" x14ac:dyDescent="0.3">
      <c r="E111" s="29" t="s">
        <v>20</v>
      </c>
      <c r="F111" s="29" t="s">
        <v>35</v>
      </c>
      <c r="G111" s="29" t="s">
        <v>75</v>
      </c>
      <c r="H111" s="29">
        <v>34</v>
      </c>
      <c r="I111" s="29" t="s">
        <v>40</v>
      </c>
      <c r="J111" s="29" t="s">
        <v>38</v>
      </c>
      <c r="K111" s="29"/>
      <c r="L111" s="30">
        <v>215</v>
      </c>
    </row>
    <row r="112" spans="4:12" x14ac:dyDescent="0.3">
      <c r="E112" s="29" t="s">
        <v>20</v>
      </c>
      <c r="F112" s="29" t="s">
        <v>35</v>
      </c>
      <c r="G112" s="29" t="s">
        <v>75</v>
      </c>
      <c r="H112" s="29">
        <v>34</v>
      </c>
      <c r="I112" s="29" t="s">
        <v>40</v>
      </c>
      <c r="J112" s="29" t="s">
        <v>39</v>
      </c>
      <c r="K112" s="29"/>
      <c r="L112" s="30">
        <v>235</v>
      </c>
    </row>
    <row r="113" spans="5:12" x14ac:dyDescent="0.3">
      <c r="E113" s="29" t="s">
        <v>20</v>
      </c>
      <c r="F113" s="29" t="s">
        <v>35</v>
      </c>
      <c r="G113" s="29" t="s">
        <v>78</v>
      </c>
      <c r="H113" s="29">
        <v>36</v>
      </c>
      <c r="I113" s="29" t="s">
        <v>37</v>
      </c>
      <c r="J113" s="29" t="s">
        <v>39</v>
      </c>
      <c r="K113" s="29"/>
      <c r="L113" s="30">
        <v>321</v>
      </c>
    </row>
    <row r="114" spans="5:12" x14ac:dyDescent="0.3">
      <c r="E114" s="29" t="s">
        <v>20</v>
      </c>
      <c r="F114" s="29" t="s">
        <v>35</v>
      </c>
      <c r="G114" s="29" t="s">
        <v>78</v>
      </c>
      <c r="H114" s="29">
        <v>36</v>
      </c>
      <c r="I114" s="29" t="s">
        <v>40</v>
      </c>
      <c r="J114" s="29" t="s">
        <v>38</v>
      </c>
      <c r="K114" s="29"/>
      <c r="L114" s="30">
        <v>352</v>
      </c>
    </row>
    <row r="115" spans="5:12" x14ac:dyDescent="0.3">
      <c r="E115" s="29" t="s">
        <v>79</v>
      </c>
      <c r="F115" s="29" t="s">
        <v>35</v>
      </c>
      <c r="G115" s="29" t="s">
        <v>80</v>
      </c>
      <c r="H115" s="29">
        <v>2</v>
      </c>
      <c r="I115" s="29" t="s">
        <v>37</v>
      </c>
      <c r="J115" s="29" t="s">
        <v>39</v>
      </c>
      <c r="K115" s="29"/>
      <c r="L115" s="30">
        <v>450</v>
      </c>
    </row>
    <row r="116" spans="5:12" x14ac:dyDescent="0.3">
      <c r="E116" s="29" t="s">
        <v>79</v>
      </c>
      <c r="F116" s="29" t="s">
        <v>35</v>
      </c>
      <c r="G116" s="29" t="s">
        <v>80</v>
      </c>
      <c r="H116" s="29">
        <v>2</v>
      </c>
      <c r="I116" s="29" t="s">
        <v>40</v>
      </c>
      <c r="J116" s="29" t="s">
        <v>38</v>
      </c>
      <c r="K116" s="29"/>
      <c r="L116" s="30">
        <v>901</v>
      </c>
    </row>
    <row r="117" spans="5:12" x14ac:dyDescent="0.3">
      <c r="E117" s="29" t="s">
        <v>19</v>
      </c>
      <c r="F117" s="29" t="s">
        <v>35</v>
      </c>
      <c r="G117" s="29" t="s">
        <v>81</v>
      </c>
      <c r="H117" s="29">
        <v>55</v>
      </c>
      <c r="I117" s="29" t="s">
        <v>37</v>
      </c>
      <c r="J117" s="29" t="s">
        <v>38</v>
      </c>
      <c r="K117" s="29"/>
      <c r="L117" s="30">
        <v>550</v>
      </c>
    </row>
    <row r="118" spans="5:12" x14ac:dyDescent="0.3">
      <c r="E118" s="29" t="s">
        <v>19</v>
      </c>
      <c r="F118" s="29" t="s">
        <v>35</v>
      </c>
      <c r="G118" s="29" t="s">
        <v>81</v>
      </c>
      <c r="H118" s="29">
        <v>55</v>
      </c>
      <c r="I118" s="29" t="s">
        <v>37</v>
      </c>
      <c r="J118" s="29" t="s">
        <v>39</v>
      </c>
      <c r="K118" s="29"/>
      <c r="L118" s="30">
        <v>355</v>
      </c>
    </row>
    <row r="119" spans="5:12" x14ac:dyDescent="0.3">
      <c r="E119" s="29" t="s">
        <v>19</v>
      </c>
      <c r="F119" s="29" t="s">
        <v>35</v>
      </c>
      <c r="G119" s="29" t="s">
        <v>81</v>
      </c>
      <c r="H119" s="29">
        <v>55</v>
      </c>
      <c r="I119" s="29" t="s">
        <v>40</v>
      </c>
      <c r="J119" s="29" t="s">
        <v>38</v>
      </c>
      <c r="K119" s="29"/>
      <c r="L119" s="30">
        <v>558</v>
      </c>
    </row>
    <row r="120" spans="5:12" x14ac:dyDescent="0.3">
      <c r="E120" s="29" t="s">
        <v>19</v>
      </c>
      <c r="F120" s="29" t="s">
        <v>35</v>
      </c>
      <c r="G120" s="29" t="s">
        <v>81</v>
      </c>
      <c r="H120" s="29">
        <v>55</v>
      </c>
      <c r="I120" s="29" t="s">
        <v>40</v>
      </c>
      <c r="J120" s="29" t="s">
        <v>39</v>
      </c>
      <c r="K120" s="29"/>
      <c r="L120" s="30">
        <v>320</v>
      </c>
    </row>
    <row r="121" spans="5:12" x14ac:dyDescent="0.3">
      <c r="E121" s="29" t="s">
        <v>19</v>
      </c>
      <c r="F121" s="29" t="s">
        <v>35</v>
      </c>
      <c r="G121" s="29" t="s">
        <v>81</v>
      </c>
      <c r="H121" s="29">
        <v>55</v>
      </c>
      <c r="I121" s="29" t="s">
        <v>44</v>
      </c>
      <c r="J121" s="29" t="s">
        <v>45</v>
      </c>
      <c r="K121" s="29"/>
      <c r="L121" s="30">
        <v>397</v>
      </c>
    </row>
    <row r="122" spans="5:12" x14ac:dyDescent="0.3">
      <c r="E122" s="29" t="s">
        <v>19</v>
      </c>
      <c r="F122" s="29" t="s">
        <v>35</v>
      </c>
      <c r="G122" s="29" t="s">
        <v>81</v>
      </c>
      <c r="H122" s="29">
        <v>55</v>
      </c>
      <c r="I122" s="29" t="s">
        <v>46</v>
      </c>
      <c r="J122" s="29" t="s">
        <v>45</v>
      </c>
      <c r="K122" s="29"/>
      <c r="L122" s="30">
        <v>140</v>
      </c>
    </row>
    <row r="123" spans="5:12" x14ac:dyDescent="0.3">
      <c r="E123" s="29" t="s">
        <v>19</v>
      </c>
      <c r="F123" s="29" t="s">
        <v>35</v>
      </c>
      <c r="G123" s="29" t="s">
        <v>81</v>
      </c>
      <c r="H123" s="29">
        <v>55</v>
      </c>
      <c r="I123" s="29"/>
      <c r="J123" s="29" t="s">
        <v>39</v>
      </c>
      <c r="K123" s="29"/>
      <c r="L123" s="30">
        <v>250</v>
      </c>
    </row>
    <row r="124" spans="5:12" x14ac:dyDescent="0.3">
      <c r="E124" s="29" t="s">
        <v>19</v>
      </c>
      <c r="F124" s="29" t="s">
        <v>35</v>
      </c>
      <c r="G124" s="29" t="s">
        <v>82</v>
      </c>
      <c r="H124" s="29">
        <v>67</v>
      </c>
      <c r="I124" s="29" t="s">
        <v>37</v>
      </c>
      <c r="J124" s="29" t="s">
        <v>38</v>
      </c>
      <c r="K124" s="29"/>
      <c r="L124" s="30">
        <v>958</v>
      </c>
    </row>
    <row r="125" spans="5:12" x14ac:dyDescent="0.3">
      <c r="E125" s="29" t="s">
        <v>19</v>
      </c>
      <c r="F125" s="29" t="s">
        <v>35</v>
      </c>
      <c r="G125" s="29" t="s">
        <v>82</v>
      </c>
      <c r="H125" s="29">
        <v>67</v>
      </c>
      <c r="I125" s="29" t="s">
        <v>37</v>
      </c>
      <c r="J125" s="29" t="s">
        <v>39</v>
      </c>
      <c r="K125" s="29"/>
      <c r="L125" s="30">
        <v>748</v>
      </c>
    </row>
    <row r="126" spans="5:12" x14ac:dyDescent="0.3">
      <c r="E126" s="29" t="s">
        <v>19</v>
      </c>
      <c r="F126" s="29" t="s">
        <v>35</v>
      </c>
      <c r="G126" s="29" t="s">
        <v>82</v>
      </c>
      <c r="H126" s="29">
        <v>67</v>
      </c>
      <c r="I126" s="29" t="s">
        <v>37</v>
      </c>
      <c r="J126" s="29" t="s">
        <v>39</v>
      </c>
      <c r="K126" s="29"/>
      <c r="L126" s="30">
        <v>478</v>
      </c>
    </row>
    <row r="127" spans="5:12" x14ac:dyDescent="0.3">
      <c r="E127" s="29" t="s">
        <v>19</v>
      </c>
      <c r="F127" s="29" t="s">
        <v>35</v>
      </c>
      <c r="G127" s="29" t="s">
        <v>82</v>
      </c>
      <c r="H127" s="29">
        <v>67</v>
      </c>
      <c r="I127" s="29" t="s">
        <v>40</v>
      </c>
      <c r="J127" s="29" t="s">
        <v>38</v>
      </c>
      <c r="K127" s="29"/>
      <c r="L127" s="30">
        <v>552</v>
      </c>
    </row>
    <row r="128" spans="5:12" x14ac:dyDescent="0.3">
      <c r="E128" s="29" t="s">
        <v>19</v>
      </c>
      <c r="F128" s="29" t="s">
        <v>35</v>
      </c>
      <c r="G128" s="29" t="s">
        <v>82</v>
      </c>
      <c r="H128" s="29">
        <v>67</v>
      </c>
      <c r="I128" s="29" t="s">
        <v>40</v>
      </c>
      <c r="J128" s="29" t="s">
        <v>39</v>
      </c>
      <c r="K128" s="29"/>
      <c r="L128" s="30">
        <v>809</v>
      </c>
    </row>
    <row r="129" spans="2:14" x14ac:dyDescent="0.3">
      <c r="E129" s="29" t="s">
        <v>19</v>
      </c>
      <c r="F129" s="29" t="s">
        <v>35</v>
      </c>
      <c r="G129" s="29" t="s">
        <v>82</v>
      </c>
      <c r="H129" s="29">
        <v>67</v>
      </c>
      <c r="I129" s="29" t="s">
        <v>40</v>
      </c>
      <c r="J129" s="29" t="s">
        <v>39</v>
      </c>
      <c r="K129" s="29" t="s">
        <v>83</v>
      </c>
      <c r="L129" s="30">
        <v>813</v>
      </c>
    </row>
    <row r="130" spans="2:14" ht="17.25" thickBot="1" x14ac:dyDescent="0.35">
      <c r="E130" s="29" t="s">
        <v>19</v>
      </c>
      <c r="F130" s="29" t="s">
        <v>35</v>
      </c>
      <c r="G130" s="29" t="s">
        <v>82</v>
      </c>
      <c r="H130" s="29">
        <v>67</v>
      </c>
      <c r="I130" s="29"/>
      <c r="J130" s="29" t="s">
        <v>39</v>
      </c>
      <c r="K130" s="29"/>
      <c r="L130" s="30">
        <v>1360</v>
      </c>
    </row>
    <row r="131" spans="2:14" ht="17.25" thickBot="1" x14ac:dyDescent="0.35">
      <c r="E131" s="29"/>
      <c r="F131" s="29"/>
      <c r="G131" s="29"/>
      <c r="H131" s="29"/>
      <c r="I131" s="29"/>
      <c r="J131" s="29"/>
      <c r="K131" s="29"/>
      <c r="L131" s="30">
        <f>+SUM(L20:L130)</f>
        <v>46640</v>
      </c>
      <c r="M131" s="30" t="s">
        <v>84</v>
      </c>
      <c r="N131" s="64">
        <f>+L131*2</f>
        <v>93280</v>
      </c>
    </row>
    <row r="136" spans="2:14" ht="31.5" x14ac:dyDescent="0.3">
      <c r="B136" s="7" t="s">
        <v>3</v>
      </c>
      <c r="C136" s="15" t="s">
        <v>9</v>
      </c>
      <c r="D136" s="43">
        <v>194400</v>
      </c>
    </row>
    <row r="137" spans="2:14" x14ac:dyDescent="0.3">
      <c r="B137" s="31"/>
      <c r="C137" s="32"/>
      <c r="D137" s="12"/>
      <c r="H137" s="71" t="s">
        <v>38</v>
      </c>
      <c r="I137" s="71"/>
      <c r="J137" s="71" t="s">
        <v>39</v>
      </c>
      <c r="K137" s="71"/>
    </row>
    <row r="138" spans="2:14" x14ac:dyDescent="0.3">
      <c r="E138" s="24"/>
      <c r="F138" s="25" t="s">
        <v>14</v>
      </c>
      <c r="G138" s="25" t="s">
        <v>15</v>
      </c>
      <c r="H138" s="25" t="s">
        <v>16</v>
      </c>
      <c r="I138" s="25" t="s">
        <v>18</v>
      </c>
      <c r="J138" s="25" t="s">
        <v>16</v>
      </c>
      <c r="K138" s="25" t="s">
        <v>18</v>
      </c>
    </row>
    <row r="139" spans="2:14" x14ac:dyDescent="0.3">
      <c r="E139" s="68" t="s">
        <v>19</v>
      </c>
      <c r="F139" s="24" t="s">
        <v>21</v>
      </c>
      <c r="G139" s="24" t="s">
        <v>22</v>
      </c>
      <c r="H139" s="26" t="s">
        <v>98</v>
      </c>
      <c r="I139" s="26" t="s">
        <v>98</v>
      </c>
      <c r="J139" s="24" t="s">
        <v>98</v>
      </c>
      <c r="K139" s="33" t="s">
        <v>98</v>
      </c>
    </row>
    <row r="140" spans="2:14" x14ac:dyDescent="0.3">
      <c r="E140" s="68"/>
      <c r="F140" s="24" t="s">
        <v>23</v>
      </c>
      <c r="G140" s="24" t="s">
        <v>24</v>
      </c>
      <c r="H140" s="26">
        <v>14400</v>
      </c>
      <c r="I140" s="26">
        <v>18000</v>
      </c>
      <c r="J140" s="26">
        <v>14400</v>
      </c>
      <c r="K140" s="26">
        <v>18000</v>
      </c>
    </row>
    <row r="141" spans="2:14" x14ac:dyDescent="0.3">
      <c r="E141" s="25"/>
      <c r="F141" s="24"/>
      <c r="G141" s="24"/>
      <c r="H141" s="26"/>
      <c r="I141" s="26"/>
      <c r="J141" s="24"/>
    </row>
    <row r="142" spans="2:14" ht="17.25" thickBot="1" x14ac:dyDescent="0.35">
      <c r="E142" s="25" t="s">
        <v>20</v>
      </c>
      <c r="F142" s="24" t="s">
        <v>25</v>
      </c>
      <c r="G142" s="24" t="s">
        <v>26</v>
      </c>
      <c r="H142" s="26">
        <v>28800</v>
      </c>
      <c r="I142" s="26">
        <v>36000</v>
      </c>
      <c r="J142" s="26">
        <v>28800</v>
      </c>
      <c r="K142" s="26">
        <v>36000</v>
      </c>
    </row>
    <row r="143" spans="2:14" ht="17.25" thickBot="1" x14ac:dyDescent="0.35">
      <c r="E143" s="24"/>
      <c r="F143" s="24"/>
      <c r="G143" s="24"/>
      <c r="H143" s="23">
        <f>+SUM(H140:H142)</f>
        <v>43200</v>
      </c>
      <c r="I143" s="23">
        <f t="shared" ref="I143:K143" si="0">+SUM(I140:I142)</f>
        <v>54000</v>
      </c>
      <c r="J143" s="23">
        <f t="shared" si="0"/>
        <v>43200</v>
      </c>
      <c r="K143" s="23">
        <f t="shared" si="0"/>
        <v>54000</v>
      </c>
      <c r="L143" s="63">
        <f>+H143+I143+J143+K143</f>
        <v>194400</v>
      </c>
    </row>
    <row r="144" spans="2:14" x14ac:dyDescent="0.3">
      <c r="E144" s="24"/>
      <c r="F144" s="24"/>
      <c r="G144" s="24"/>
      <c r="H144" s="24"/>
      <c r="I144" s="23"/>
      <c r="J144" s="23"/>
      <c r="K144" s="23"/>
    </row>
    <row r="145" spans="2:7" ht="31.5" x14ac:dyDescent="0.3">
      <c r="B145" s="7" t="s">
        <v>3</v>
      </c>
      <c r="C145" s="15" t="s">
        <v>10</v>
      </c>
      <c r="D145" s="43">
        <v>6225</v>
      </c>
    </row>
    <row r="147" spans="2:7" x14ac:dyDescent="0.3">
      <c r="E147" s="35"/>
      <c r="F147" s="35" t="s">
        <v>85</v>
      </c>
      <c r="G147" s="39" t="s">
        <v>5</v>
      </c>
    </row>
    <row r="148" spans="2:7" x14ac:dyDescent="0.3">
      <c r="E148" s="27" t="s">
        <v>36</v>
      </c>
      <c r="F148" s="34">
        <v>3</v>
      </c>
      <c r="G148" s="34">
        <v>225</v>
      </c>
    </row>
    <row r="149" spans="2:7" x14ac:dyDescent="0.3">
      <c r="E149" s="27" t="s">
        <v>86</v>
      </c>
      <c r="F149" s="34">
        <v>4</v>
      </c>
      <c r="G149" s="34">
        <v>300</v>
      </c>
    </row>
    <row r="150" spans="2:7" x14ac:dyDescent="0.3">
      <c r="E150" s="27" t="s">
        <v>43</v>
      </c>
      <c r="F150" s="34">
        <v>4</v>
      </c>
      <c r="G150" s="34">
        <v>300</v>
      </c>
    </row>
    <row r="151" spans="2:7" x14ac:dyDescent="0.3">
      <c r="E151" s="27" t="s">
        <v>47</v>
      </c>
      <c r="F151" s="34">
        <v>2</v>
      </c>
      <c r="G151" s="34">
        <v>150</v>
      </c>
    </row>
    <row r="152" spans="2:7" x14ac:dyDescent="0.3">
      <c r="E152" s="27" t="s">
        <v>87</v>
      </c>
      <c r="F152" s="34" t="s">
        <v>98</v>
      </c>
      <c r="G152" s="34" t="s">
        <v>98</v>
      </c>
    </row>
    <row r="153" spans="2:7" x14ac:dyDescent="0.3">
      <c r="E153" s="27" t="s">
        <v>48</v>
      </c>
      <c r="F153" s="34">
        <v>4</v>
      </c>
      <c r="G153" s="34">
        <v>300</v>
      </c>
    </row>
    <row r="154" spans="2:7" x14ac:dyDescent="0.3">
      <c r="E154" s="27" t="s">
        <v>88</v>
      </c>
      <c r="F154" s="34">
        <v>4</v>
      </c>
      <c r="G154" s="34">
        <v>300</v>
      </c>
    </row>
    <row r="155" spans="2:7" x14ac:dyDescent="0.3">
      <c r="E155" s="27" t="s">
        <v>49</v>
      </c>
      <c r="F155" s="34">
        <v>4</v>
      </c>
      <c r="G155" s="34">
        <v>300</v>
      </c>
    </row>
    <row r="156" spans="2:7" x14ac:dyDescent="0.3">
      <c r="E156" s="27" t="s">
        <v>50</v>
      </c>
      <c r="F156" s="34">
        <v>4</v>
      </c>
      <c r="G156" s="34">
        <v>300</v>
      </c>
    </row>
    <row r="157" spans="2:7" x14ac:dyDescent="0.3">
      <c r="E157" s="27" t="s">
        <v>81</v>
      </c>
      <c r="F157" s="34">
        <v>4</v>
      </c>
      <c r="G157" s="34">
        <v>300</v>
      </c>
    </row>
    <row r="158" spans="2:7" x14ac:dyDescent="0.3">
      <c r="E158" s="27" t="s">
        <v>89</v>
      </c>
      <c r="F158" s="34">
        <v>4</v>
      </c>
      <c r="G158" s="34">
        <v>300</v>
      </c>
    </row>
    <row r="159" spans="2:7" x14ac:dyDescent="0.3">
      <c r="E159" s="27" t="s">
        <v>51</v>
      </c>
      <c r="F159" s="34" t="s">
        <v>98</v>
      </c>
      <c r="G159" s="34" t="s">
        <v>98</v>
      </c>
    </row>
    <row r="160" spans="2:7" x14ac:dyDescent="0.3">
      <c r="E160" s="27" t="s">
        <v>54</v>
      </c>
      <c r="F160" s="34">
        <v>2</v>
      </c>
      <c r="G160" s="34">
        <v>150</v>
      </c>
    </row>
    <row r="161" spans="2:7" x14ac:dyDescent="0.3">
      <c r="E161" s="27" t="s">
        <v>90</v>
      </c>
      <c r="F161" s="34">
        <v>4</v>
      </c>
      <c r="G161" s="34">
        <v>300</v>
      </c>
    </row>
    <row r="162" spans="2:7" x14ac:dyDescent="0.3">
      <c r="E162" s="27" t="s">
        <v>56</v>
      </c>
      <c r="F162" s="34">
        <v>2</v>
      </c>
      <c r="G162" s="34">
        <v>150</v>
      </c>
    </row>
    <row r="163" spans="2:7" x14ac:dyDescent="0.3">
      <c r="E163" s="27" t="s">
        <v>60</v>
      </c>
      <c r="F163" s="34">
        <v>4</v>
      </c>
      <c r="G163" s="34">
        <v>300</v>
      </c>
    </row>
    <row r="164" spans="2:7" x14ac:dyDescent="0.3">
      <c r="E164" s="27" t="s">
        <v>61</v>
      </c>
      <c r="F164" s="34">
        <v>2</v>
      </c>
      <c r="G164" s="34">
        <v>150</v>
      </c>
    </row>
    <row r="165" spans="2:7" x14ac:dyDescent="0.3">
      <c r="E165" s="27" t="s">
        <v>66</v>
      </c>
      <c r="F165" s="34">
        <v>4</v>
      </c>
      <c r="G165" s="34">
        <v>300</v>
      </c>
    </row>
    <row r="166" spans="2:7" x14ac:dyDescent="0.3">
      <c r="E166" s="27" t="s">
        <v>91</v>
      </c>
      <c r="F166" s="34">
        <v>4</v>
      </c>
      <c r="G166" s="34">
        <v>300</v>
      </c>
    </row>
    <row r="167" spans="2:7" x14ac:dyDescent="0.3">
      <c r="E167" s="27" t="s">
        <v>68</v>
      </c>
      <c r="F167" s="34">
        <v>4</v>
      </c>
      <c r="G167" s="34">
        <v>300</v>
      </c>
    </row>
    <row r="168" spans="2:7" x14ac:dyDescent="0.3">
      <c r="E168" s="27" t="s">
        <v>92</v>
      </c>
      <c r="F168" s="34">
        <v>2</v>
      </c>
      <c r="G168" s="34">
        <v>150</v>
      </c>
    </row>
    <row r="169" spans="2:7" x14ac:dyDescent="0.3">
      <c r="E169" s="27" t="s">
        <v>72</v>
      </c>
      <c r="F169" s="34">
        <v>4</v>
      </c>
      <c r="G169" s="34">
        <v>300</v>
      </c>
    </row>
    <row r="170" spans="2:7" x14ac:dyDescent="0.3">
      <c r="E170" s="27" t="s">
        <v>73</v>
      </c>
      <c r="F170" s="34">
        <v>4</v>
      </c>
      <c r="G170" s="34">
        <v>300</v>
      </c>
    </row>
    <row r="171" spans="2:7" x14ac:dyDescent="0.3">
      <c r="E171" s="27" t="s">
        <v>93</v>
      </c>
      <c r="F171" s="34">
        <v>4</v>
      </c>
      <c r="G171" s="34">
        <v>300</v>
      </c>
    </row>
    <row r="172" spans="2:7" x14ac:dyDescent="0.3">
      <c r="E172" s="27" t="s">
        <v>75</v>
      </c>
      <c r="F172" s="34">
        <v>4</v>
      </c>
      <c r="G172" s="34">
        <v>300</v>
      </c>
    </row>
    <row r="173" spans="2:7" ht="17.25" thickBot="1" x14ac:dyDescent="0.35">
      <c r="E173" s="27" t="s">
        <v>78</v>
      </c>
      <c r="F173" s="34">
        <v>2</v>
      </c>
      <c r="G173" s="34">
        <v>150</v>
      </c>
    </row>
    <row r="174" spans="2:7" ht="17.25" thickBot="1" x14ac:dyDescent="0.35">
      <c r="E174" s="27"/>
      <c r="F174" s="27"/>
      <c r="G174" s="57">
        <v>6225</v>
      </c>
    </row>
    <row r="176" spans="2:7" ht="31.5" x14ac:dyDescent="0.3">
      <c r="B176" s="7" t="s">
        <v>1</v>
      </c>
      <c r="C176" s="11" t="s">
        <v>4</v>
      </c>
      <c r="D176" s="43">
        <v>7374.5700000000006</v>
      </c>
    </row>
    <row r="177" spans="5:12" x14ac:dyDescent="0.3">
      <c r="G177" s="70" t="s">
        <v>99</v>
      </c>
      <c r="H177" s="70"/>
      <c r="I177" s="70"/>
    </row>
    <row r="178" spans="5:12" x14ac:dyDescent="0.3">
      <c r="E178" s="42" t="s">
        <v>101</v>
      </c>
      <c r="F178" s="35" t="s">
        <v>85</v>
      </c>
      <c r="G178" s="35" t="s">
        <v>94</v>
      </c>
      <c r="H178" s="35" t="s">
        <v>95</v>
      </c>
      <c r="I178" s="35" t="s">
        <v>96</v>
      </c>
      <c r="J178" s="35" t="s">
        <v>97</v>
      </c>
      <c r="L178" s="33"/>
    </row>
    <row r="179" spans="5:12" x14ac:dyDescent="0.3">
      <c r="E179" s="27" t="s">
        <v>36</v>
      </c>
      <c r="F179" s="34">
        <v>3</v>
      </c>
      <c r="G179" s="34">
        <v>1.5</v>
      </c>
      <c r="H179" s="34">
        <v>9</v>
      </c>
      <c r="I179" s="34">
        <v>3</v>
      </c>
      <c r="J179" s="34" t="s">
        <v>98</v>
      </c>
      <c r="L179" s="33"/>
    </row>
    <row r="180" spans="5:12" x14ac:dyDescent="0.3">
      <c r="E180" s="27" t="s">
        <v>86</v>
      </c>
      <c r="F180" s="34">
        <v>4</v>
      </c>
      <c r="G180" s="34">
        <v>2</v>
      </c>
      <c r="H180" s="34">
        <v>12</v>
      </c>
      <c r="I180" s="34">
        <v>4</v>
      </c>
      <c r="J180" s="34">
        <v>50</v>
      </c>
      <c r="L180" s="33"/>
    </row>
    <row r="181" spans="5:12" x14ac:dyDescent="0.3">
      <c r="E181" s="27" t="s">
        <v>43</v>
      </c>
      <c r="F181" s="34">
        <v>4</v>
      </c>
      <c r="G181" s="34">
        <v>2</v>
      </c>
      <c r="H181" s="34">
        <v>12</v>
      </c>
      <c r="I181" s="34">
        <v>4</v>
      </c>
      <c r="J181" s="34" t="s">
        <v>98</v>
      </c>
      <c r="L181" s="33"/>
    </row>
    <row r="182" spans="5:12" x14ac:dyDescent="0.3">
      <c r="E182" s="27" t="s">
        <v>47</v>
      </c>
      <c r="F182" s="34">
        <v>2</v>
      </c>
      <c r="G182" s="34">
        <v>1</v>
      </c>
      <c r="H182" s="34">
        <v>6</v>
      </c>
      <c r="I182" s="34">
        <v>2</v>
      </c>
      <c r="J182" s="34" t="s">
        <v>98</v>
      </c>
      <c r="L182" s="33"/>
    </row>
    <row r="183" spans="5:12" x14ac:dyDescent="0.3">
      <c r="E183" s="27" t="s">
        <v>87</v>
      </c>
      <c r="F183" s="34" t="s">
        <v>98</v>
      </c>
      <c r="G183" s="34" t="s">
        <v>98</v>
      </c>
      <c r="H183" s="34" t="s">
        <v>98</v>
      </c>
      <c r="I183" s="34" t="s">
        <v>98</v>
      </c>
      <c r="J183" s="34">
        <v>180</v>
      </c>
      <c r="L183" s="33"/>
    </row>
    <row r="184" spans="5:12" x14ac:dyDescent="0.3">
      <c r="E184" s="27" t="s">
        <v>48</v>
      </c>
      <c r="F184" s="34">
        <v>4</v>
      </c>
      <c r="G184" s="34">
        <v>2</v>
      </c>
      <c r="H184" s="34">
        <v>12</v>
      </c>
      <c r="I184" s="34">
        <v>4</v>
      </c>
      <c r="J184" s="34">
        <v>180</v>
      </c>
      <c r="L184" s="33"/>
    </row>
    <row r="185" spans="5:12" x14ac:dyDescent="0.3">
      <c r="E185" s="27" t="s">
        <v>88</v>
      </c>
      <c r="F185" s="34">
        <v>4</v>
      </c>
      <c r="G185" s="34">
        <v>2</v>
      </c>
      <c r="H185" s="34">
        <v>12</v>
      </c>
      <c r="I185" s="34">
        <v>4</v>
      </c>
      <c r="J185" s="34" t="s">
        <v>98</v>
      </c>
      <c r="L185" s="33"/>
    </row>
    <row r="186" spans="5:12" x14ac:dyDescent="0.3">
      <c r="E186" s="27" t="s">
        <v>49</v>
      </c>
      <c r="F186" s="34">
        <v>4</v>
      </c>
      <c r="G186" s="34">
        <v>2</v>
      </c>
      <c r="H186" s="34">
        <v>12</v>
      </c>
      <c r="I186" s="34">
        <v>4</v>
      </c>
      <c r="J186" s="34" t="s">
        <v>98</v>
      </c>
      <c r="L186" s="33"/>
    </row>
    <row r="187" spans="5:12" x14ac:dyDescent="0.3">
      <c r="E187" s="27" t="s">
        <v>50</v>
      </c>
      <c r="F187" s="34">
        <v>4</v>
      </c>
      <c r="G187" s="34">
        <v>2</v>
      </c>
      <c r="H187" s="34">
        <v>12</v>
      </c>
      <c r="I187" s="34">
        <v>4</v>
      </c>
      <c r="J187" s="34" t="s">
        <v>98</v>
      </c>
      <c r="L187" s="33"/>
    </row>
    <row r="188" spans="5:12" x14ac:dyDescent="0.3">
      <c r="E188" s="27" t="s">
        <v>81</v>
      </c>
      <c r="F188" s="34">
        <v>4</v>
      </c>
      <c r="G188" s="34">
        <v>2</v>
      </c>
      <c r="H188" s="34">
        <v>12</v>
      </c>
      <c r="I188" s="34">
        <v>4</v>
      </c>
      <c r="J188" s="34" t="s">
        <v>98</v>
      </c>
      <c r="L188" s="33"/>
    </row>
    <row r="189" spans="5:12" x14ac:dyDescent="0.3">
      <c r="E189" s="27" t="s">
        <v>89</v>
      </c>
      <c r="F189" s="34">
        <v>4</v>
      </c>
      <c r="G189" s="34">
        <v>2</v>
      </c>
      <c r="H189" s="34">
        <v>12</v>
      </c>
      <c r="I189" s="34">
        <v>4</v>
      </c>
      <c r="J189" s="34" t="s">
        <v>98</v>
      </c>
      <c r="L189" s="33"/>
    </row>
    <row r="190" spans="5:12" x14ac:dyDescent="0.3">
      <c r="E190" s="27" t="s">
        <v>51</v>
      </c>
      <c r="F190" s="34" t="s">
        <v>98</v>
      </c>
      <c r="G190" s="34" t="s">
        <v>98</v>
      </c>
      <c r="H190" s="34" t="s">
        <v>98</v>
      </c>
      <c r="I190" s="34" t="s">
        <v>98</v>
      </c>
      <c r="J190" s="34">
        <v>15</v>
      </c>
      <c r="L190" s="33"/>
    </row>
    <row r="191" spans="5:12" x14ac:dyDescent="0.3">
      <c r="E191" s="27" t="s">
        <v>54</v>
      </c>
      <c r="F191" s="34">
        <v>2</v>
      </c>
      <c r="G191" s="34">
        <v>1</v>
      </c>
      <c r="H191" s="34">
        <v>6</v>
      </c>
      <c r="I191" s="34">
        <v>2</v>
      </c>
      <c r="J191" s="34" t="s">
        <v>98</v>
      </c>
      <c r="L191" s="33"/>
    </row>
    <row r="192" spans="5:12" x14ac:dyDescent="0.3">
      <c r="E192" s="27" t="s">
        <v>90</v>
      </c>
      <c r="F192" s="34">
        <v>4</v>
      </c>
      <c r="G192" s="34">
        <v>2</v>
      </c>
      <c r="H192" s="34">
        <v>12</v>
      </c>
      <c r="I192" s="34">
        <v>4</v>
      </c>
      <c r="J192" s="34" t="s">
        <v>98</v>
      </c>
      <c r="L192" s="33"/>
    </row>
    <row r="193" spans="5:12" x14ac:dyDescent="0.3">
      <c r="E193" s="27" t="s">
        <v>56</v>
      </c>
      <c r="F193" s="34">
        <v>2</v>
      </c>
      <c r="G193" s="34">
        <v>1</v>
      </c>
      <c r="H193" s="34">
        <v>6</v>
      </c>
      <c r="I193" s="34">
        <v>2</v>
      </c>
      <c r="J193" s="34" t="s">
        <v>98</v>
      </c>
      <c r="L193" s="33"/>
    </row>
    <row r="194" spans="5:12" x14ac:dyDescent="0.3">
      <c r="E194" s="27" t="s">
        <v>60</v>
      </c>
      <c r="F194" s="34">
        <v>4</v>
      </c>
      <c r="G194" s="34">
        <v>2</v>
      </c>
      <c r="H194" s="34">
        <v>12</v>
      </c>
      <c r="I194" s="34">
        <v>4</v>
      </c>
      <c r="J194" s="34" t="s">
        <v>98</v>
      </c>
      <c r="L194" s="33"/>
    </row>
    <row r="195" spans="5:12" x14ac:dyDescent="0.3">
      <c r="E195" s="27" t="s">
        <v>61</v>
      </c>
      <c r="F195" s="34">
        <v>2</v>
      </c>
      <c r="G195" s="34">
        <v>1</v>
      </c>
      <c r="H195" s="34">
        <v>6</v>
      </c>
      <c r="I195" s="34">
        <v>2</v>
      </c>
      <c r="J195" s="34" t="s">
        <v>98</v>
      </c>
      <c r="L195" s="33"/>
    </row>
    <row r="196" spans="5:12" x14ac:dyDescent="0.3">
      <c r="E196" s="27" t="s">
        <v>66</v>
      </c>
      <c r="F196" s="34">
        <v>4</v>
      </c>
      <c r="G196" s="34">
        <v>2</v>
      </c>
      <c r="H196" s="34">
        <v>12</v>
      </c>
      <c r="I196" s="34">
        <v>4</v>
      </c>
      <c r="J196" s="34" t="s">
        <v>98</v>
      </c>
      <c r="L196" s="33"/>
    </row>
    <row r="197" spans="5:12" x14ac:dyDescent="0.3">
      <c r="E197" s="27" t="s">
        <v>91</v>
      </c>
      <c r="F197" s="34">
        <v>4</v>
      </c>
      <c r="G197" s="34">
        <v>2</v>
      </c>
      <c r="H197" s="34">
        <v>12</v>
      </c>
      <c r="I197" s="34">
        <v>4</v>
      </c>
      <c r="J197" s="34" t="s">
        <v>98</v>
      </c>
      <c r="L197" s="33"/>
    </row>
    <row r="198" spans="5:12" x14ac:dyDescent="0.3">
      <c r="E198" s="27" t="s">
        <v>68</v>
      </c>
      <c r="F198" s="34">
        <v>4</v>
      </c>
      <c r="G198" s="34">
        <v>2</v>
      </c>
      <c r="H198" s="34">
        <v>12</v>
      </c>
      <c r="I198" s="34">
        <v>4</v>
      </c>
      <c r="J198" s="34" t="s">
        <v>98</v>
      </c>
      <c r="L198" s="33"/>
    </row>
    <row r="199" spans="5:12" x14ac:dyDescent="0.3">
      <c r="E199" s="27" t="s">
        <v>92</v>
      </c>
      <c r="F199" s="34">
        <v>2</v>
      </c>
      <c r="G199" s="34">
        <v>1</v>
      </c>
      <c r="H199" s="34">
        <v>6</v>
      </c>
      <c r="I199" s="34">
        <v>2</v>
      </c>
      <c r="J199" s="34" t="s">
        <v>98</v>
      </c>
      <c r="L199" s="33"/>
    </row>
    <row r="200" spans="5:12" x14ac:dyDescent="0.3">
      <c r="E200" s="27" t="s">
        <v>72</v>
      </c>
      <c r="F200" s="34">
        <v>4</v>
      </c>
      <c r="G200" s="34">
        <v>2</v>
      </c>
      <c r="H200" s="34">
        <v>12</v>
      </c>
      <c r="I200" s="34">
        <v>4</v>
      </c>
      <c r="J200" s="34" t="s">
        <v>98</v>
      </c>
      <c r="L200" s="33"/>
    </row>
    <row r="201" spans="5:12" x14ac:dyDescent="0.3">
      <c r="E201" s="27" t="s">
        <v>73</v>
      </c>
      <c r="F201" s="34">
        <v>4</v>
      </c>
      <c r="G201" s="34">
        <v>2</v>
      </c>
      <c r="H201" s="34">
        <v>12</v>
      </c>
      <c r="I201" s="34">
        <v>4</v>
      </c>
      <c r="J201" s="34" t="s">
        <v>98</v>
      </c>
      <c r="L201" s="33"/>
    </row>
    <row r="202" spans="5:12" x14ac:dyDescent="0.3">
      <c r="E202" s="27" t="s">
        <v>93</v>
      </c>
      <c r="F202" s="34">
        <v>4</v>
      </c>
      <c r="G202" s="34">
        <v>2</v>
      </c>
      <c r="H202" s="34">
        <v>12</v>
      </c>
      <c r="I202" s="34">
        <v>4</v>
      </c>
      <c r="J202" s="34" t="s">
        <v>98</v>
      </c>
      <c r="L202" s="33"/>
    </row>
    <row r="203" spans="5:12" x14ac:dyDescent="0.3">
      <c r="E203" s="27" t="s">
        <v>75</v>
      </c>
      <c r="F203" s="34">
        <v>4</v>
      </c>
      <c r="G203" s="34">
        <v>2</v>
      </c>
      <c r="H203" s="34">
        <v>12</v>
      </c>
      <c r="I203" s="34">
        <v>4</v>
      </c>
      <c r="J203" s="34" t="s">
        <v>98</v>
      </c>
      <c r="L203" s="33"/>
    </row>
    <row r="204" spans="5:12" x14ac:dyDescent="0.3">
      <c r="E204" s="27" t="s">
        <v>78</v>
      </c>
      <c r="F204" s="34">
        <v>2</v>
      </c>
      <c r="G204" s="34">
        <v>1</v>
      </c>
      <c r="H204" s="34">
        <v>6</v>
      </c>
      <c r="I204" s="34">
        <v>2</v>
      </c>
      <c r="J204" s="34" t="s">
        <v>98</v>
      </c>
      <c r="L204" s="33"/>
    </row>
    <row r="205" spans="5:12" x14ac:dyDescent="0.3">
      <c r="E205" s="69" t="s">
        <v>191</v>
      </c>
      <c r="F205" s="69"/>
      <c r="G205" s="40">
        <f>+SUM(G179:G204)</f>
        <v>41.5</v>
      </c>
      <c r="H205" s="40">
        <f t="shared" ref="H205:J205" si="1">+SUM(H179:H204)</f>
        <v>249</v>
      </c>
      <c r="I205" s="40">
        <f t="shared" si="1"/>
        <v>83</v>
      </c>
      <c r="J205" s="40">
        <f t="shared" si="1"/>
        <v>425</v>
      </c>
      <c r="L205" s="33"/>
    </row>
    <row r="206" spans="5:12" x14ac:dyDescent="0.3">
      <c r="E206" s="69" t="s">
        <v>100</v>
      </c>
      <c r="F206" s="69"/>
      <c r="G206" s="40">
        <v>3.6</v>
      </c>
      <c r="H206" s="40">
        <v>4.4000000000000004</v>
      </c>
      <c r="I206" s="40">
        <v>7.77</v>
      </c>
      <c r="J206" s="34" t="s">
        <v>98</v>
      </c>
      <c r="L206" s="33"/>
    </row>
    <row r="207" spans="5:12" x14ac:dyDescent="0.3">
      <c r="E207" s="69" t="s">
        <v>192</v>
      </c>
      <c r="F207" s="69"/>
      <c r="G207" s="34">
        <f>+G205*G206</f>
        <v>149.4</v>
      </c>
      <c r="H207" s="34">
        <f>+H205*H206</f>
        <v>1095.6000000000001</v>
      </c>
      <c r="I207" s="34">
        <f>+I206*I205</f>
        <v>644.91</v>
      </c>
      <c r="J207" s="34">
        <v>425</v>
      </c>
      <c r="K207" s="37">
        <f>+G207+H207+I207+J207</f>
        <v>2314.9100000000003</v>
      </c>
      <c r="L207" s="33"/>
    </row>
    <row r="208" spans="5:12" x14ac:dyDescent="0.3">
      <c r="F208" s="33"/>
      <c r="G208" s="33"/>
      <c r="H208" s="33"/>
      <c r="I208" s="33"/>
      <c r="J208" s="33"/>
      <c r="K208" s="33"/>
      <c r="L208" s="33"/>
    </row>
    <row r="210" spans="5:11" x14ac:dyDescent="0.3">
      <c r="E210" s="42" t="s">
        <v>102</v>
      </c>
      <c r="J210" s="34"/>
    </row>
    <row r="211" spans="5:11" x14ac:dyDescent="0.3">
      <c r="E211" s="27" t="s">
        <v>19</v>
      </c>
      <c r="F211" s="27" t="s">
        <v>104</v>
      </c>
      <c r="K211" s="37">
        <v>3157.12</v>
      </c>
    </row>
    <row r="212" spans="5:11" ht="17.25" thickBot="1" x14ac:dyDescent="0.35">
      <c r="E212" s="27" t="s">
        <v>103</v>
      </c>
      <c r="F212" s="27" t="s">
        <v>104</v>
      </c>
      <c r="K212" s="61">
        <v>1902.54</v>
      </c>
    </row>
    <row r="213" spans="5:11" ht="17.25" thickBot="1" x14ac:dyDescent="0.35">
      <c r="K213" s="62">
        <f>+K207+K211+K212</f>
        <v>7374.5700000000006</v>
      </c>
    </row>
  </sheetData>
  <mergeCells count="10">
    <mergeCell ref="G177:I177"/>
    <mergeCell ref="E207:F207"/>
    <mergeCell ref="H137:I137"/>
    <mergeCell ref="J137:K137"/>
    <mergeCell ref="E205:F205"/>
    <mergeCell ref="E10:E11"/>
    <mergeCell ref="E139:E140"/>
    <mergeCell ref="D5:D6"/>
    <mergeCell ref="B6:C6"/>
    <mergeCell ref="E206:F20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F5BE2-3F9D-4D0F-A217-559F88EC5285}">
  <dimension ref="B1:T13"/>
  <sheetViews>
    <sheetView showGridLines="0" zoomScale="115" zoomScaleNormal="115" workbookViewId="0">
      <selection activeCell="B3" sqref="B3:F13"/>
    </sheetView>
  </sheetViews>
  <sheetFormatPr baseColWidth="10" defaultRowHeight="15" x14ac:dyDescent="0.25"/>
  <cols>
    <col min="3" max="3" width="93.85546875" customWidth="1"/>
    <col min="4" max="4" width="13.42578125" bestFit="1" customWidth="1"/>
    <col min="5" max="5" width="11.5703125" bestFit="1" customWidth="1"/>
    <col min="6" max="6" width="12.85546875" bestFit="1" customWidth="1"/>
  </cols>
  <sheetData>
    <row r="1" spans="2:20" ht="16.5" customHeight="1" x14ac:dyDescent="0.25"/>
    <row r="2" spans="2:20" s="2" customFormat="1" ht="16.5" customHeight="1" x14ac:dyDescent="0.3">
      <c r="C2" s="4"/>
      <c r="D2" s="4"/>
      <c r="E2" s="4"/>
      <c r="F2" s="4"/>
      <c r="G2" s="4"/>
      <c r="H2" s="4"/>
      <c r="J2" s="4"/>
      <c r="K2" s="4"/>
      <c r="M2" s="4"/>
      <c r="N2" s="4"/>
      <c r="P2" s="4"/>
      <c r="Q2" s="4"/>
      <c r="S2" s="4"/>
      <c r="T2" s="4"/>
    </row>
    <row r="3" spans="2:20" ht="16.5" customHeight="1" x14ac:dyDescent="0.3">
      <c r="B3" s="6" t="s">
        <v>199</v>
      </c>
      <c r="C3" s="5"/>
      <c r="D3" s="5"/>
      <c r="E3" s="5"/>
      <c r="F3" s="5"/>
      <c r="G3" s="8"/>
    </row>
    <row r="4" spans="2:20" ht="16.5" customHeight="1" x14ac:dyDescent="0.3">
      <c r="B4" s="13"/>
      <c r="C4" s="8"/>
      <c r="D4" s="8"/>
      <c r="E4" s="8"/>
      <c r="F4" s="8"/>
      <c r="G4" s="8"/>
    </row>
    <row r="5" spans="2:20" s="2" customFormat="1" ht="16.5" customHeight="1" x14ac:dyDescent="0.3">
      <c r="B5" s="3"/>
      <c r="C5" s="4"/>
      <c r="D5" s="65" t="s">
        <v>5</v>
      </c>
      <c r="E5" s="65" t="s">
        <v>6</v>
      </c>
      <c r="F5" s="65" t="s">
        <v>0</v>
      </c>
      <c r="G5" s="4"/>
      <c r="H5" s="4"/>
      <c r="J5" s="4"/>
      <c r="K5" s="4"/>
      <c r="M5" s="4"/>
      <c r="N5" s="4"/>
      <c r="P5" s="4"/>
      <c r="Q5" s="4"/>
      <c r="S5" s="4"/>
      <c r="T5" s="4"/>
    </row>
    <row r="6" spans="2:20" s="2" customFormat="1" ht="16.5" customHeight="1" x14ac:dyDescent="0.3">
      <c r="B6" s="66" t="s">
        <v>2</v>
      </c>
      <c r="C6" s="67"/>
      <c r="D6" s="65"/>
      <c r="E6" s="65"/>
      <c r="F6" s="65"/>
      <c r="G6" s="9"/>
      <c r="H6" s="9"/>
      <c r="J6" s="9"/>
      <c r="K6" s="9"/>
      <c r="M6" s="9"/>
      <c r="N6" s="9"/>
      <c r="P6" s="9"/>
      <c r="Q6" s="9"/>
      <c r="S6" s="9"/>
      <c r="T6" s="9"/>
    </row>
    <row r="7" spans="2:20" s="2" customFormat="1" ht="33" customHeight="1" x14ac:dyDescent="0.3">
      <c r="B7" s="7" t="s">
        <v>3</v>
      </c>
      <c r="C7" s="15" t="s">
        <v>7</v>
      </c>
      <c r="D7" s="43">
        <v>61176.47</v>
      </c>
      <c r="E7" s="10"/>
      <c r="F7" s="14">
        <f>+D7*E7</f>
        <v>0</v>
      </c>
      <c r="G7" s="12"/>
      <c r="H7" s="12"/>
      <c r="J7" s="12"/>
      <c r="K7" s="12"/>
      <c r="M7" s="12"/>
      <c r="N7" s="12"/>
      <c r="P7" s="12"/>
      <c r="Q7" s="12"/>
      <c r="S7" s="12"/>
      <c r="T7" s="12"/>
    </row>
    <row r="8" spans="2:20" s="2" customFormat="1" ht="33" customHeight="1" x14ac:dyDescent="0.3">
      <c r="B8" s="7" t="s">
        <v>3</v>
      </c>
      <c r="C8" s="15" t="s">
        <v>8</v>
      </c>
      <c r="D8" s="43">
        <v>93280</v>
      </c>
      <c r="E8" s="10"/>
      <c r="F8" s="14">
        <f>+D8*E8</f>
        <v>0</v>
      </c>
      <c r="G8" s="12"/>
      <c r="H8" s="12"/>
      <c r="J8" s="12"/>
      <c r="K8" s="12"/>
      <c r="M8" s="12"/>
      <c r="N8" s="12"/>
      <c r="P8" s="12"/>
      <c r="Q8" s="12"/>
      <c r="S8" s="12"/>
      <c r="T8" s="12"/>
    </row>
    <row r="9" spans="2:20" s="2" customFormat="1" ht="33" customHeight="1" x14ac:dyDescent="0.3">
      <c r="B9" s="7" t="s">
        <v>3</v>
      </c>
      <c r="C9" s="15" t="s">
        <v>9</v>
      </c>
      <c r="D9" s="43">
        <v>194400</v>
      </c>
      <c r="E9" s="10"/>
      <c r="F9" s="14">
        <f>+D9*E9</f>
        <v>0</v>
      </c>
      <c r="G9" s="12"/>
      <c r="H9" s="12"/>
      <c r="J9" s="12"/>
      <c r="K9" s="12"/>
      <c r="M9" s="12"/>
      <c r="N9" s="12"/>
      <c r="P9" s="12"/>
      <c r="Q9" s="12"/>
      <c r="S9" s="12"/>
      <c r="T9" s="12"/>
    </row>
    <row r="10" spans="2:20" s="2" customFormat="1" ht="33" customHeight="1" x14ac:dyDescent="0.3">
      <c r="B10" s="7" t="s">
        <v>3</v>
      </c>
      <c r="C10" s="15" t="s">
        <v>10</v>
      </c>
      <c r="D10" s="43">
        <v>6225</v>
      </c>
      <c r="E10" s="10"/>
      <c r="F10" s="14">
        <f>+D10*E10</f>
        <v>0</v>
      </c>
      <c r="G10" s="12"/>
      <c r="H10" s="12"/>
      <c r="J10" s="12"/>
      <c r="K10" s="12"/>
      <c r="M10" s="12"/>
      <c r="N10" s="12"/>
      <c r="P10" s="12"/>
      <c r="Q10" s="12"/>
      <c r="S10" s="12"/>
      <c r="T10" s="12"/>
    </row>
    <row r="11" spans="2:20" s="2" customFormat="1" ht="33" customHeight="1" x14ac:dyDescent="0.3">
      <c r="B11" s="7" t="s">
        <v>1</v>
      </c>
      <c r="C11" s="11" t="s">
        <v>4</v>
      </c>
      <c r="D11" s="43">
        <f>5059.66+2314.91</f>
        <v>7374.57</v>
      </c>
      <c r="E11" s="10"/>
      <c r="F11" s="14">
        <f>+D11*E11</f>
        <v>0</v>
      </c>
      <c r="G11" s="12"/>
      <c r="H11" s="12"/>
      <c r="J11" s="12"/>
      <c r="K11" s="12"/>
      <c r="M11" s="12"/>
      <c r="N11" s="12"/>
      <c r="P11" s="12"/>
      <c r="Q11" s="12"/>
      <c r="S11" s="12"/>
      <c r="T11" s="12"/>
    </row>
    <row r="13" spans="2:20" x14ac:dyDescent="0.25">
      <c r="C13" s="72" t="s">
        <v>13</v>
      </c>
      <c r="D13" s="72"/>
      <c r="E13" s="72"/>
      <c r="F13" s="16">
        <f>+F11+F10+F9+F8+F7</f>
        <v>0</v>
      </c>
    </row>
  </sheetData>
  <mergeCells count="5">
    <mergeCell ref="C13:E13"/>
    <mergeCell ref="D5:D6"/>
    <mergeCell ref="E5:E6"/>
    <mergeCell ref="F5:F6"/>
    <mergeCell ref="B6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9F3EE-8876-4B80-8F2B-08D8C6955291}">
  <dimension ref="B1:R365"/>
  <sheetViews>
    <sheetView showGridLines="0" zoomScaleNormal="100" workbookViewId="0">
      <selection activeCell="B272" sqref="B272:Q364"/>
    </sheetView>
  </sheetViews>
  <sheetFormatPr baseColWidth="10" defaultRowHeight="15" x14ac:dyDescent="0.25"/>
  <cols>
    <col min="3" max="3" width="93.85546875" customWidth="1"/>
    <col min="4" max="4" width="13.42578125" bestFit="1" customWidth="1"/>
    <col min="5" max="5" width="25.42578125" bestFit="1" customWidth="1"/>
    <col min="6" max="6" width="12.7109375" bestFit="1" customWidth="1"/>
    <col min="7" max="8" width="14.28515625" bestFit="1" customWidth="1"/>
    <col min="9" max="9" width="19.42578125" bestFit="1" customWidth="1"/>
  </cols>
  <sheetData>
    <row r="1" spans="2:11" ht="16.5" customHeight="1" x14ac:dyDescent="0.25"/>
    <row r="2" spans="2:11" s="2" customFormat="1" ht="16.5" customHeight="1" x14ac:dyDescent="0.3">
      <c r="C2" s="4"/>
      <c r="D2" s="4"/>
      <c r="E2" s="4"/>
      <c r="F2" s="4"/>
      <c r="H2" s="4"/>
      <c r="I2" s="4"/>
      <c r="J2" s="4"/>
      <c r="K2" s="4"/>
    </row>
    <row r="4" spans="2:11" ht="16.5" customHeight="1" x14ac:dyDescent="0.3">
      <c r="B4" s="6" t="s">
        <v>12</v>
      </c>
      <c r="C4" s="5"/>
      <c r="D4" s="5"/>
      <c r="E4" s="8"/>
    </row>
    <row r="5" spans="2:11" ht="16.5" customHeight="1" x14ac:dyDescent="0.3">
      <c r="B5" s="13"/>
      <c r="C5" s="8"/>
      <c r="D5" s="8"/>
      <c r="E5" s="8"/>
    </row>
    <row r="6" spans="2:11" s="2" customFormat="1" ht="16.5" customHeight="1" x14ac:dyDescent="0.3">
      <c r="B6" s="3"/>
      <c r="C6" s="4"/>
      <c r="D6" s="65" t="s">
        <v>5</v>
      </c>
      <c r="E6" s="4"/>
      <c r="F6" s="4"/>
      <c r="H6" s="4"/>
      <c r="I6" s="4"/>
      <c r="J6" s="4"/>
      <c r="K6" s="4"/>
    </row>
    <row r="7" spans="2:11" s="2" customFormat="1" ht="16.5" customHeight="1" x14ac:dyDescent="0.3">
      <c r="B7" s="66" t="s">
        <v>2</v>
      </c>
      <c r="C7" s="67"/>
      <c r="D7" s="65"/>
      <c r="E7" s="9"/>
      <c r="F7" s="9"/>
      <c r="H7" s="9"/>
      <c r="I7" s="9"/>
      <c r="J7" s="9"/>
      <c r="K7" s="9"/>
    </row>
    <row r="8" spans="2:11" s="2" customFormat="1" ht="33" customHeight="1" x14ac:dyDescent="0.3">
      <c r="B8" s="7" t="s">
        <v>3</v>
      </c>
      <c r="C8" s="15" t="s">
        <v>7</v>
      </c>
      <c r="D8" s="43">
        <f>+I25+I51</f>
        <v>44124.705882352951</v>
      </c>
      <c r="E8" s="12"/>
      <c r="F8" s="12"/>
      <c r="H8" s="12"/>
      <c r="I8" s="12"/>
      <c r="J8" s="12"/>
      <c r="K8" s="12"/>
    </row>
    <row r="10" spans="2:11" x14ac:dyDescent="0.25">
      <c r="E10" s="27"/>
      <c r="I10" s="34"/>
    </row>
    <row r="11" spans="2:11" ht="15.75" x14ac:dyDescent="0.3">
      <c r="E11" s="27"/>
      <c r="F11" s="27"/>
      <c r="G11" s="27"/>
      <c r="H11" s="27"/>
      <c r="I11" s="35" t="s">
        <v>107</v>
      </c>
    </row>
    <row r="12" spans="2:11" ht="15.75" x14ac:dyDescent="0.3">
      <c r="E12" s="27"/>
      <c r="F12" s="35" t="s">
        <v>105</v>
      </c>
      <c r="G12" s="35" t="s">
        <v>106</v>
      </c>
      <c r="H12" s="42" t="s">
        <v>32</v>
      </c>
      <c r="I12" s="35" t="s">
        <v>112</v>
      </c>
    </row>
    <row r="13" spans="2:11" x14ac:dyDescent="0.25">
      <c r="E13" s="27" t="s">
        <v>115</v>
      </c>
      <c r="F13" s="34">
        <v>93</v>
      </c>
      <c r="G13" s="34">
        <v>109</v>
      </c>
      <c r="H13" s="27" t="s">
        <v>116</v>
      </c>
      <c r="I13" s="41">
        <v>4705.8823529411766</v>
      </c>
    </row>
    <row r="14" spans="2:11" x14ac:dyDescent="0.25">
      <c r="E14" s="27"/>
      <c r="F14" s="34">
        <v>109</v>
      </c>
      <c r="G14" s="34">
        <v>93</v>
      </c>
      <c r="H14" s="27" t="s">
        <v>117</v>
      </c>
      <c r="I14" s="41">
        <v>4705.8823529411766</v>
      </c>
    </row>
    <row r="15" spans="2:11" x14ac:dyDescent="0.25">
      <c r="E15" s="27" t="s">
        <v>118</v>
      </c>
      <c r="F15" s="34">
        <v>109</v>
      </c>
      <c r="G15" s="34">
        <v>129</v>
      </c>
      <c r="H15" s="27" t="s">
        <v>116</v>
      </c>
      <c r="I15" s="41">
        <v>5882.3529411764712</v>
      </c>
    </row>
    <row r="16" spans="2:11" x14ac:dyDescent="0.25">
      <c r="E16" s="27"/>
      <c r="F16" s="34">
        <v>129</v>
      </c>
      <c r="G16" s="34">
        <v>109</v>
      </c>
      <c r="H16" s="27" t="s">
        <v>117</v>
      </c>
      <c r="I16" s="41">
        <v>5882.3529411764712</v>
      </c>
    </row>
    <row r="17" spans="5:10" x14ac:dyDescent="0.25">
      <c r="E17" s="27" t="s">
        <v>119</v>
      </c>
      <c r="F17" s="34">
        <v>132</v>
      </c>
      <c r="G17" s="34">
        <v>145</v>
      </c>
      <c r="H17" s="27" t="s">
        <v>116</v>
      </c>
      <c r="I17" s="41">
        <v>3823.5294117647059</v>
      </c>
    </row>
    <row r="18" spans="5:10" x14ac:dyDescent="0.25">
      <c r="E18" s="27"/>
      <c r="F18" s="34">
        <v>145</v>
      </c>
      <c r="G18" s="34">
        <v>132</v>
      </c>
      <c r="H18" s="27" t="s">
        <v>117</v>
      </c>
      <c r="I18" s="41">
        <v>3823.5294117647059</v>
      </c>
    </row>
    <row r="19" spans="5:10" x14ac:dyDescent="0.25">
      <c r="E19" s="27" t="s">
        <v>120</v>
      </c>
      <c r="F19" s="34">
        <v>151</v>
      </c>
      <c r="G19" s="34">
        <v>155.19999999999999</v>
      </c>
      <c r="H19" s="27" t="s">
        <v>116</v>
      </c>
      <c r="I19" s="41">
        <v>1235.2941176470588</v>
      </c>
    </row>
    <row r="20" spans="5:10" x14ac:dyDescent="0.25">
      <c r="E20" s="27"/>
      <c r="F20" s="34">
        <v>155.19999999999999</v>
      </c>
      <c r="G20" s="34">
        <v>151</v>
      </c>
      <c r="H20" s="27" t="s">
        <v>117</v>
      </c>
      <c r="I20" s="41">
        <v>1235.2941176470588</v>
      </c>
    </row>
    <row r="21" spans="5:10" x14ac:dyDescent="0.25">
      <c r="E21" s="27" t="s">
        <v>121</v>
      </c>
      <c r="F21" s="34">
        <v>161</v>
      </c>
      <c r="G21" s="34">
        <v>177.2</v>
      </c>
      <c r="H21" s="27" t="s">
        <v>116</v>
      </c>
      <c r="I21" s="41">
        <v>4764.7058823529414</v>
      </c>
    </row>
    <row r="22" spans="5:10" x14ac:dyDescent="0.25">
      <c r="E22" s="27"/>
      <c r="F22" s="34">
        <v>177.2</v>
      </c>
      <c r="G22" s="34">
        <v>161</v>
      </c>
      <c r="H22" s="27" t="s">
        <v>117</v>
      </c>
      <c r="I22" s="41">
        <v>4764.7058823529414</v>
      </c>
    </row>
    <row r="23" spans="5:10" x14ac:dyDescent="0.25">
      <c r="E23" s="27" t="s">
        <v>122</v>
      </c>
      <c r="F23" s="34"/>
      <c r="G23" s="34"/>
      <c r="H23" s="27" t="s">
        <v>123</v>
      </c>
      <c r="I23" s="41">
        <v>823.52941176470586</v>
      </c>
    </row>
    <row r="24" spans="5:10" x14ac:dyDescent="0.25">
      <c r="E24" s="27"/>
      <c r="F24" s="34"/>
      <c r="G24" s="34"/>
      <c r="H24" s="27" t="s">
        <v>124</v>
      </c>
      <c r="I24" s="41">
        <v>823.52941176470586</v>
      </c>
    </row>
    <row r="25" spans="5:10" ht="15.75" x14ac:dyDescent="0.3">
      <c r="E25" s="27"/>
      <c r="F25" s="27"/>
      <c r="G25" s="27"/>
      <c r="H25" s="27"/>
      <c r="I25" s="47">
        <f>SUM(I13:I24)</f>
        <v>42470.588235294126</v>
      </c>
      <c r="J25" s="46"/>
    </row>
    <row r="26" spans="5:10" x14ac:dyDescent="0.25">
      <c r="E26" s="44"/>
      <c r="F26" s="44"/>
      <c r="G26" s="44"/>
      <c r="H26" s="44"/>
      <c r="I26" s="44"/>
    </row>
    <row r="27" spans="5:10" ht="15.75" x14ac:dyDescent="0.3">
      <c r="H27" s="27"/>
      <c r="I27" s="35" t="s">
        <v>107</v>
      </c>
    </row>
    <row r="28" spans="5:10" ht="15.75" x14ac:dyDescent="0.3">
      <c r="F28" s="35" t="s">
        <v>30</v>
      </c>
      <c r="G28" s="35" t="s">
        <v>31</v>
      </c>
      <c r="H28" s="35" t="s">
        <v>33</v>
      </c>
      <c r="I28" s="35" t="s">
        <v>112</v>
      </c>
    </row>
    <row r="29" spans="5:10" x14ac:dyDescent="0.25">
      <c r="E29" s="27" t="s">
        <v>125</v>
      </c>
      <c r="F29" s="34">
        <v>161</v>
      </c>
      <c r="G29" s="27" t="s">
        <v>126</v>
      </c>
      <c r="H29" s="27"/>
      <c r="I29" s="48">
        <v>397.05882352941177</v>
      </c>
      <c r="J29" s="27"/>
    </row>
    <row r="30" spans="5:10" x14ac:dyDescent="0.25">
      <c r="E30" s="27"/>
      <c r="F30" s="34"/>
      <c r="G30" s="27" t="s">
        <v>127</v>
      </c>
      <c r="H30" s="27"/>
      <c r="I30" s="48">
        <v>376.47058823529414</v>
      </c>
      <c r="J30" s="27"/>
    </row>
    <row r="31" spans="5:10" x14ac:dyDescent="0.25">
      <c r="E31" s="27"/>
      <c r="F31" s="34"/>
      <c r="G31" s="27" t="s">
        <v>128</v>
      </c>
      <c r="H31" s="27"/>
      <c r="I31" s="48">
        <v>272.05882352941177</v>
      </c>
      <c r="J31" s="27"/>
    </row>
    <row r="32" spans="5:10" x14ac:dyDescent="0.25">
      <c r="E32" s="27"/>
      <c r="F32" s="34"/>
      <c r="G32" s="27" t="s">
        <v>129</v>
      </c>
      <c r="H32" s="27"/>
      <c r="I32" s="48">
        <v>0</v>
      </c>
      <c r="J32" s="27"/>
    </row>
    <row r="33" spans="5:10" x14ac:dyDescent="0.25">
      <c r="E33" s="27" t="s">
        <v>130</v>
      </c>
      <c r="F33" s="34">
        <v>168</v>
      </c>
      <c r="G33" s="27" t="s">
        <v>131</v>
      </c>
      <c r="H33" s="27"/>
      <c r="I33" s="48">
        <v>0</v>
      </c>
      <c r="J33" s="27"/>
    </row>
    <row r="34" spans="5:10" x14ac:dyDescent="0.25">
      <c r="E34" s="27"/>
      <c r="F34" s="34"/>
      <c r="G34" s="27" t="s">
        <v>132</v>
      </c>
      <c r="H34" s="27"/>
      <c r="I34" s="48">
        <v>0</v>
      </c>
      <c r="J34" s="27"/>
    </row>
    <row r="35" spans="5:10" x14ac:dyDescent="0.25">
      <c r="E35" s="27"/>
      <c r="F35" s="34"/>
      <c r="G35" s="27" t="s">
        <v>133</v>
      </c>
      <c r="H35" s="27"/>
      <c r="I35" s="48">
        <v>207.05882352941177</v>
      </c>
      <c r="J35" s="27"/>
    </row>
    <row r="36" spans="5:10" x14ac:dyDescent="0.25">
      <c r="E36" s="27"/>
      <c r="F36" s="34"/>
      <c r="G36" s="27" t="s">
        <v>133</v>
      </c>
      <c r="H36" s="27" t="s">
        <v>134</v>
      </c>
      <c r="I36" s="48">
        <v>0</v>
      </c>
      <c r="J36" s="27"/>
    </row>
    <row r="37" spans="5:10" x14ac:dyDescent="0.25">
      <c r="E37" s="27"/>
      <c r="F37" s="34"/>
      <c r="G37" s="27" t="s">
        <v>133</v>
      </c>
      <c r="H37" s="27" t="s">
        <v>135</v>
      </c>
      <c r="I37" s="48">
        <v>0</v>
      </c>
      <c r="J37" s="27"/>
    </row>
    <row r="38" spans="5:10" x14ac:dyDescent="0.25">
      <c r="E38" s="27"/>
      <c r="F38" s="34"/>
      <c r="G38" s="27" t="s">
        <v>133</v>
      </c>
      <c r="H38" s="27" t="s">
        <v>136</v>
      </c>
      <c r="I38" s="48">
        <v>0</v>
      </c>
      <c r="J38" s="27"/>
    </row>
    <row r="39" spans="5:10" x14ac:dyDescent="0.25">
      <c r="E39" s="27"/>
      <c r="F39" s="34"/>
      <c r="G39" s="27" t="s">
        <v>137</v>
      </c>
      <c r="H39" s="27"/>
      <c r="I39" s="48">
        <v>242.64705882352942</v>
      </c>
      <c r="J39" s="27"/>
    </row>
    <row r="40" spans="5:10" x14ac:dyDescent="0.25">
      <c r="E40" s="27"/>
      <c r="F40" s="34"/>
      <c r="G40" s="27" t="s">
        <v>137</v>
      </c>
      <c r="H40" s="27" t="s">
        <v>134</v>
      </c>
      <c r="I40" s="48">
        <v>0</v>
      </c>
      <c r="J40" s="27"/>
    </row>
    <row r="41" spans="5:10" x14ac:dyDescent="0.25">
      <c r="E41" s="27"/>
      <c r="F41" s="34"/>
      <c r="G41" s="27" t="s">
        <v>137</v>
      </c>
      <c r="H41" s="27" t="s">
        <v>135</v>
      </c>
      <c r="I41" s="48">
        <v>0</v>
      </c>
      <c r="J41" s="27"/>
    </row>
    <row r="42" spans="5:10" x14ac:dyDescent="0.25">
      <c r="E42" s="27"/>
      <c r="F42" s="34"/>
      <c r="G42" s="27" t="s">
        <v>137</v>
      </c>
      <c r="H42" s="27" t="s">
        <v>136</v>
      </c>
      <c r="I42" s="48">
        <v>0</v>
      </c>
      <c r="J42" s="27"/>
    </row>
    <row r="43" spans="5:10" x14ac:dyDescent="0.25">
      <c r="E43" s="27"/>
      <c r="F43" s="34"/>
      <c r="G43" s="27" t="s">
        <v>138</v>
      </c>
      <c r="H43" s="27"/>
      <c r="I43" s="48">
        <v>0</v>
      </c>
      <c r="J43" s="27"/>
    </row>
    <row r="44" spans="5:10" x14ac:dyDescent="0.25">
      <c r="E44" s="27"/>
      <c r="F44" s="34"/>
      <c r="G44" s="27" t="s">
        <v>139</v>
      </c>
      <c r="H44" s="27"/>
      <c r="I44" s="48">
        <v>0</v>
      </c>
      <c r="J44" s="27"/>
    </row>
    <row r="45" spans="5:10" x14ac:dyDescent="0.25">
      <c r="E45" s="27" t="s">
        <v>140</v>
      </c>
      <c r="F45" s="34">
        <v>177</v>
      </c>
      <c r="G45" s="27" t="s">
        <v>132</v>
      </c>
      <c r="H45" s="27" t="s">
        <v>141</v>
      </c>
      <c r="I45" s="48">
        <v>0</v>
      </c>
      <c r="J45" s="27"/>
    </row>
    <row r="46" spans="5:10" x14ac:dyDescent="0.25">
      <c r="E46" s="27"/>
      <c r="F46" s="34"/>
      <c r="G46" s="27" t="s">
        <v>132</v>
      </c>
      <c r="H46" s="27" t="s">
        <v>136</v>
      </c>
      <c r="I46" s="48">
        <v>0</v>
      </c>
      <c r="J46" s="27"/>
    </row>
    <row r="47" spans="5:10" x14ac:dyDescent="0.25">
      <c r="E47" s="27"/>
      <c r="F47" s="34"/>
      <c r="G47" s="27" t="s">
        <v>138</v>
      </c>
      <c r="H47" s="27" t="s">
        <v>141</v>
      </c>
      <c r="I47" s="48">
        <v>0</v>
      </c>
      <c r="J47" s="27"/>
    </row>
    <row r="48" spans="5:10" x14ac:dyDescent="0.25">
      <c r="E48" s="27"/>
      <c r="F48" s="34"/>
      <c r="G48" s="27" t="s">
        <v>138</v>
      </c>
      <c r="H48" s="27" t="s">
        <v>136</v>
      </c>
      <c r="I48" s="48">
        <v>0</v>
      </c>
      <c r="J48" s="27"/>
    </row>
    <row r="49" spans="2:15" x14ac:dyDescent="0.25">
      <c r="E49" s="27" t="s">
        <v>144</v>
      </c>
      <c r="F49" s="34" t="s">
        <v>145</v>
      </c>
      <c r="G49" s="27" t="s">
        <v>132</v>
      </c>
      <c r="H49" s="27"/>
      <c r="I49" s="48">
        <v>79.411764705882362</v>
      </c>
      <c r="J49" s="27"/>
    </row>
    <row r="50" spans="2:15" x14ac:dyDescent="0.25">
      <c r="E50" s="27"/>
      <c r="F50" s="34"/>
      <c r="G50" s="27" t="s">
        <v>138</v>
      </c>
      <c r="H50" s="27"/>
      <c r="I50" s="48">
        <v>79.411764705882362</v>
      </c>
      <c r="J50" s="27"/>
    </row>
    <row r="51" spans="2:15" ht="16.5" thickBot="1" x14ac:dyDescent="0.35">
      <c r="E51" s="27"/>
      <c r="F51" s="27"/>
      <c r="G51" s="27"/>
      <c r="H51" s="27"/>
      <c r="I51" s="47">
        <f>+SUM(I29:I50)</f>
        <v>1654.1176470588236</v>
      </c>
      <c r="J51" s="46"/>
    </row>
    <row r="52" spans="2:15" ht="16.5" thickBot="1" x14ac:dyDescent="0.35">
      <c r="I52" s="57">
        <f>+I51+I25</f>
        <v>44124.705882352951</v>
      </c>
    </row>
    <row r="54" spans="2:15" s="2" customFormat="1" ht="33" customHeight="1" x14ac:dyDescent="0.3">
      <c r="B54" s="7" t="s">
        <v>3</v>
      </c>
      <c r="C54" s="15" t="s">
        <v>8</v>
      </c>
      <c r="D54" s="43">
        <v>71409</v>
      </c>
      <c r="E54" s="12"/>
      <c r="F54" s="12"/>
      <c r="H54" s="12"/>
      <c r="I54" s="12"/>
      <c r="J54" s="12"/>
      <c r="K54" s="12"/>
    </row>
    <row r="56" spans="2:15" x14ac:dyDescent="0.25"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 ht="15.75" x14ac:dyDescent="0.3">
      <c r="E57" s="27"/>
      <c r="F57" s="27"/>
      <c r="G57" s="35" t="s">
        <v>109</v>
      </c>
      <c r="H57" s="27"/>
      <c r="J57" s="27"/>
      <c r="K57" s="27"/>
      <c r="L57" s="27"/>
      <c r="N57" s="27"/>
      <c r="O57" s="27"/>
    </row>
    <row r="58" spans="2:15" ht="15.75" x14ac:dyDescent="0.3">
      <c r="E58" s="35" t="s">
        <v>30</v>
      </c>
      <c r="F58" s="35" t="s">
        <v>31</v>
      </c>
      <c r="G58" s="35" t="s">
        <v>111</v>
      </c>
      <c r="H58" s="27"/>
      <c r="J58" s="27"/>
      <c r="K58" s="27"/>
      <c r="L58" s="27"/>
      <c r="N58" s="27"/>
      <c r="O58" s="27"/>
    </row>
    <row r="59" spans="2:15" x14ac:dyDescent="0.25">
      <c r="E59" s="50">
        <v>93</v>
      </c>
      <c r="F59" s="27" t="s">
        <v>131</v>
      </c>
      <c r="G59" s="53">
        <v>630</v>
      </c>
      <c r="H59" s="27"/>
      <c r="J59" s="27"/>
      <c r="K59" s="27"/>
      <c r="L59" s="27"/>
      <c r="N59" s="27"/>
      <c r="O59" s="27"/>
    </row>
    <row r="60" spans="2:15" x14ac:dyDescent="0.25">
      <c r="E60" s="50"/>
      <c r="F60" s="27" t="s">
        <v>139</v>
      </c>
      <c r="G60" s="53">
        <v>1104</v>
      </c>
      <c r="H60" s="27"/>
      <c r="J60" s="27"/>
      <c r="K60" s="27"/>
      <c r="L60" s="27"/>
      <c r="N60" s="27"/>
      <c r="O60" s="27"/>
    </row>
    <row r="61" spans="2:15" x14ac:dyDescent="0.25">
      <c r="E61" s="50">
        <v>104</v>
      </c>
      <c r="F61" s="27" t="s">
        <v>131</v>
      </c>
      <c r="G61" s="53">
        <v>954</v>
      </c>
      <c r="H61" s="27"/>
      <c r="J61" s="27"/>
      <c r="K61" s="27"/>
      <c r="L61" s="27"/>
      <c r="N61" s="27"/>
      <c r="O61" s="27"/>
    </row>
    <row r="62" spans="2:15" x14ac:dyDescent="0.25">
      <c r="E62" s="50"/>
      <c r="F62" s="27" t="s">
        <v>139</v>
      </c>
      <c r="G62" s="53">
        <v>622</v>
      </c>
      <c r="H62" s="27"/>
      <c r="J62" s="27"/>
      <c r="K62" s="27"/>
      <c r="L62" s="27"/>
      <c r="N62" s="27"/>
      <c r="O62" s="27"/>
    </row>
    <row r="63" spans="2:15" x14ac:dyDescent="0.25">
      <c r="E63" s="50"/>
      <c r="F63" s="27" t="s">
        <v>137</v>
      </c>
      <c r="G63" s="53">
        <v>300</v>
      </c>
      <c r="H63" s="27"/>
      <c r="J63" s="27"/>
      <c r="K63" s="27"/>
      <c r="L63" s="27"/>
      <c r="N63" s="27"/>
      <c r="O63" s="27"/>
    </row>
    <row r="64" spans="2:15" x14ac:dyDescent="0.25">
      <c r="E64" s="50"/>
      <c r="F64" s="27" t="s">
        <v>133</v>
      </c>
      <c r="G64" s="53">
        <v>300</v>
      </c>
      <c r="H64" s="27"/>
      <c r="J64" s="27"/>
      <c r="K64" s="27"/>
      <c r="L64" s="27"/>
      <c r="N64" s="27"/>
      <c r="O64" s="27"/>
    </row>
    <row r="65" spans="5:15" x14ac:dyDescent="0.25">
      <c r="E65" s="50">
        <v>110</v>
      </c>
      <c r="F65" s="27" t="s">
        <v>131</v>
      </c>
      <c r="G65" s="53">
        <v>668</v>
      </c>
      <c r="H65" s="27"/>
      <c r="J65" s="27"/>
      <c r="K65" s="27"/>
      <c r="L65" s="27"/>
      <c r="N65" s="27"/>
      <c r="O65" s="27"/>
    </row>
    <row r="66" spans="5:15" x14ac:dyDescent="0.25">
      <c r="E66" s="50"/>
      <c r="F66" s="27" t="s">
        <v>132</v>
      </c>
      <c r="G66" s="53">
        <v>1048</v>
      </c>
      <c r="H66" s="27"/>
      <c r="J66" s="27"/>
      <c r="K66" s="27"/>
      <c r="L66" s="27"/>
      <c r="N66" s="27"/>
      <c r="O66" s="27"/>
    </row>
    <row r="67" spans="5:15" x14ac:dyDescent="0.25">
      <c r="E67" s="50"/>
      <c r="F67" s="27" t="s">
        <v>138</v>
      </c>
      <c r="G67" s="53">
        <v>584</v>
      </c>
      <c r="H67" s="27"/>
      <c r="J67" s="27"/>
      <c r="K67" s="27"/>
      <c r="L67" s="27"/>
      <c r="N67" s="27"/>
      <c r="O67" s="27"/>
    </row>
    <row r="68" spans="5:15" x14ac:dyDescent="0.25">
      <c r="E68" s="50"/>
      <c r="F68" s="27" t="s">
        <v>139</v>
      </c>
      <c r="G68" s="53">
        <v>876</v>
      </c>
      <c r="H68" s="27"/>
      <c r="J68" s="27"/>
      <c r="K68" s="27"/>
      <c r="L68" s="27"/>
      <c r="N68" s="27"/>
      <c r="O68" s="27"/>
    </row>
    <row r="69" spans="5:15" x14ac:dyDescent="0.25">
      <c r="E69" s="50"/>
      <c r="F69" s="27" t="s">
        <v>137</v>
      </c>
      <c r="G69" s="53">
        <v>2900</v>
      </c>
      <c r="H69" s="27"/>
      <c r="J69" s="27"/>
      <c r="K69" s="27"/>
      <c r="L69" s="27"/>
      <c r="N69" s="27"/>
      <c r="O69" s="27"/>
    </row>
    <row r="70" spans="5:15" x14ac:dyDescent="0.25">
      <c r="E70" s="50"/>
      <c r="F70" s="27" t="s">
        <v>133</v>
      </c>
      <c r="G70" s="53">
        <v>2900</v>
      </c>
      <c r="H70" s="27"/>
      <c r="J70" s="27"/>
      <c r="K70" s="27"/>
      <c r="L70" s="27"/>
      <c r="N70" s="27"/>
      <c r="O70" s="27"/>
    </row>
    <row r="71" spans="5:15" x14ac:dyDescent="0.25">
      <c r="E71" s="50">
        <v>114</v>
      </c>
      <c r="F71" s="27" t="s">
        <v>131</v>
      </c>
      <c r="G71" s="53">
        <v>824</v>
      </c>
      <c r="H71" s="27"/>
      <c r="J71" s="27"/>
      <c r="K71" s="27"/>
      <c r="L71" s="27"/>
      <c r="N71" s="27"/>
      <c r="O71" s="27"/>
    </row>
    <row r="72" spans="5:15" x14ac:dyDescent="0.25">
      <c r="E72" s="50"/>
      <c r="F72" s="27" t="s">
        <v>132</v>
      </c>
      <c r="G72" s="53">
        <v>470</v>
      </c>
      <c r="H72" s="27"/>
      <c r="J72" s="27"/>
      <c r="K72" s="27"/>
      <c r="L72" s="27"/>
      <c r="N72" s="27"/>
      <c r="O72" s="27"/>
    </row>
    <row r="73" spans="5:15" x14ac:dyDescent="0.25">
      <c r="E73" s="50"/>
      <c r="F73" s="27" t="s">
        <v>138</v>
      </c>
      <c r="G73" s="53">
        <v>1074</v>
      </c>
      <c r="H73" s="27"/>
      <c r="J73" s="27"/>
      <c r="K73" s="27"/>
      <c r="L73" s="27"/>
      <c r="N73" s="27"/>
      <c r="O73" s="27"/>
    </row>
    <row r="74" spans="5:15" x14ac:dyDescent="0.25">
      <c r="E74" s="50"/>
      <c r="F74" s="27" t="s">
        <v>139</v>
      </c>
      <c r="G74" s="53">
        <v>444</v>
      </c>
      <c r="H74" s="27"/>
      <c r="J74" s="27"/>
      <c r="K74" s="27"/>
      <c r="L74" s="27"/>
      <c r="N74" s="27"/>
      <c r="O74" s="27"/>
    </row>
    <row r="75" spans="5:15" x14ac:dyDescent="0.25">
      <c r="E75" s="50">
        <v>119</v>
      </c>
      <c r="F75" s="27" t="s">
        <v>131</v>
      </c>
      <c r="G75" s="53">
        <v>894</v>
      </c>
      <c r="H75" s="27"/>
      <c r="J75" s="27"/>
      <c r="K75" s="27"/>
      <c r="L75" s="27"/>
      <c r="N75" s="27"/>
      <c r="O75" s="27"/>
    </row>
    <row r="76" spans="5:15" x14ac:dyDescent="0.25">
      <c r="E76" s="50"/>
      <c r="F76" s="27" t="s">
        <v>132</v>
      </c>
      <c r="G76" s="53" t="s">
        <v>98</v>
      </c>
      <c r="H76" s="27"/>
      <c r="J76" s="27"/>
      <c r="K76" s="27"/>
      <c r="L76" s="27"/>
      <c r="N76" s="27"/>
      <c r="O76" s="27"/>
    </row>
    <row r="77" spans="5:15" x14ac:dyDescent="0.25">
      <c r="E77" s="50"/>
      <c r="F77" s="27" t="s">
        <v>138</v>
      </c>
      <c r="G77" s="53">
        <v>534</v>
      </c>
      <c r="H77" s="27"/>
      <c r="J77" s="27"/>
      <c r="K77" s="27"/>
      <c r="L77" s="27"/>
      <c r="N77" s="27"/>
      <c r="O77" s="27"/>
    </row>
    <row r="78" spans="5:15" x14ac:dyDescent="0.25">
      <c r="E78" s="50"/>
      <c r="F78" s="27" t="s">
        <v>139</v>
      </c>
      <c r="G78" s="53">
        <v>635</v>
      </c>
      <c r="H78" s="27"/>
      <c r="J78" s="27"/>
      <c r="K78" s="27"/>
      <c r="L78" s="27"/>
      <c r="N78" s="27"/>
      <c r="O78" s="27"/>
    </row>
    <row r="79" spans="5:15" x14ac:dyDescent="0.25">
      <c r="E79" s="50"/>
      <c r="F79" s="27" t="s">
        <v>148</v>
      </c>
      <c r="G79" s="53">
        <v>880</v>
      </c>
      <c r="H79" s="27"/>
      <c r="J79" s="27"/>
      <c r="K79" s="27"/>
      <c r="L79" s="27"/>
      <c r="N79" s="27"/>
      <c r="O79" s="27"/>
    </row>
    <row r="80" spans="5:15" x14ac:dyDescent="0.25">
      <c r="E80" s="50">
        <v>129</v>
      </c>
      <c r="F80" s="27" t="s">
        <v>131</v>
      </c>
      <c r="G80" s="53">
        <v>866</v>
      </c>
      <c r="H80" s="27"/>
      <c r="J80" s="27"/>
      <c r="K80" s="27"/>
      <c r="L80" s="27"/>
      <c r="N80" s="27"/>
      <c r="O80" s="27"/>
    </row>
    <row r="81" spans="5:15" x14ac:dyDescent="0.25">
      <c r="E81" s="50"/>
      <c r="F81" s="27" t="s">
        <v>132</v>
      </c>
      <c r="G81" s="53" t="s">
        <v>98</v>
      </c>
      <c r="H81" s="27"/>
      <c r="J81" s="27"/>
      <c r="K81" s="27"/>
      <c r="L81" s="27"/>
      <c r="N81" s="27"/>
      <c r="O81" s="27"/>
    </row>
    <row r="82" spans="5:15" x14ac:dyDescent="0.25">
      <c r="E82" s="50"/>
      <c r="F82" s="27" t="s">
        <v>138</v>
      </c>
      <c r="G82" s="53">
        <v>892</v>
      </c>
      <c r="H82" s="27"/>
      <c r="J82" s="27"/>
      <c r="K82" s="27"/>
      <c r="L82" s="27"/>
      <c r="N82" s="27"/>
      <c r="O82" s="27"/>
    </row>
    <row r="83" spans="5:15" x14ac:dyDescent="0.25">
      <c r="E83" s="50"/>
      <c r="F83" s="27" t="s">
        <v>139</v>
      </c>
      <c r="G83" s="53">
        <v>724</v>
      </c>
      <c r="H83" s="27"/>
      <c r="J83" s="27"/>
      <c r="K83" s="27"/>
      <c r="L83" s="27"/>
      <c r="N83" s="27"/>
      <c r="O83" s="27"/>
    </row>
    <row r="84" spans="5:15" x14ac:dyDescent="0.25">
      <c r="E84" s="50"/>
      <c r="F84" s="27" t="s">
        <v>137</v>
      </c>
      <c r="G84" s="53">
        <v>426</v>
      </c>
      <c r="H84" s="27"/>
      <c r="J84" s="27"/>
      <c r="K84" s="27"/>
      <c r="L84" s="27"/>
      <c r="N84" s="27"/>
      <c r="O84" s="27"/>
    </row>
    <row r="85" spans="5:15" x14ac:dyDescent="0.25">
      <c r="E85" s="50">
        <v>130</v>
      </c>
      <c r="F85" s="27" t="s">
        <v>131</v>
      </c>
      <c r="G85" s="53">
        <v>164</v>
      </c>
      <c r="H85" s="27"/>
      <c r="J85" s="27"/>
      <c r="K85" s="27"/>
      <c r="L85" s="27"/>
      <c r="N85" s="27"/>
      <c r="O85" s="27"/>
    </row>
    <row r="86" spans="5:15" x14ac:dyDescent="0.25">
      <c r="E86" s="50">
        <v>132</v>
      </c>
      <c r="F86" s="27" t="s">
        <v>149</v>
      </c>
      <c r="G86" s="53">
        <v>574</v>
      </c>
      <c r="H86" s="27"/>
      <c r="J86" s="27"/>
      <c r="K86" s="27"/>
      <c r="L86" s="27"/>
      <c r="N86" s="27"/>
      <c r="O86" s="27"/>
    </row>
    <row r="87" spans="5:15" x14ac:dyDescent="0.25">
      <c r="E87" s="50"/>
      <c r="F87" s="27" t="s">
        <v>150</v>
      </c>
      <c r="G87" s="53">
        <v>904</v>
      </c>
      <c r="H87" s="27"/>
      <c r="J87" s="27"/>
      <c r="K87" s="27"/>
      <c r="L87" s="27"/>
      <c r="N87" s="27"/>
      <c r="O87" s="27"/>
    </row>
    <row r="88" spans="5:15" x14ac:dyDescent="0.25">
      <c r="E88" s="50"/>
      <c r="F88" s="27" t="s">
        <v>151</v>
      </c>
      <c r="G88" s="53">
        <v>962</v>
      </c>
      <c r="H88" s="27"/>
      <c r="J88" s="27"/>
      <c r="K88" s="27"/>
      <c r="L88" s="27"/>
      <c r="N88" s="27"/>
      <c r="O88" s="27"/>
    </row>
    <row r="89" spans="5:15" x14ac:dyDescent="0.25">
      <c r="E89" s="50"/>
      <c r="F89" s="27" t="s">
        <v>152</v>
      </c>
      <c r="G89" s="53">
        <v>590</v>
      </c>
      <c r="H89" s="27"/>
      <c r="J89" s="27"/>
      <c r="K89" s="27"/>
      <c r="L89" s="27"/>
      <c r="N89" s="27"/>
      <c r="O89" s="27"/>
    </row>
    <row r="90" spans="5:15" x14ac:dyDescent="0.25">
      <c r="E90" s="50"/>
      <c r="F90" s="27" t="s">
        <v>153</v>
      </c>
      <c r="G90" s="53">
        <v>794</v>
      </c>
      <c r="H90" s="27"/>
      <c r="J90" s="27"/>
      <c r="K90" s="27"/>
      <c r="L90" s="27"/>
      <c r="N90" s="27"/>
      <c r="O90" s="27"/>
    </row>
    <row r="91" spans="5:15" x14ac:dyDescent="0.25">
      <c r="E91" s="50"/>
      <c r="F91" s="27" t="s">
        <v>154</v>
      </c>
      <c r="G91" s="53">
        <v>364</v>
      </c>
      <c r="H91" s="27"/>
      <c r="J91" s="27"/>
      <c r="K91" s="27"/>
      <c r="L91" s="27"/>
      <c r="N91" s="27"/>
      <c r="O91" s="27"/>
    </row>
    <row r="92" spans="5:15" x14ac:dyDescent="0.25">
      <c r="E92" s="50"/>
      <c r="F92" s="27" t="s">
        <v>155</v>
      </c>
      <c r="G92" s="53">
        <v>840</v>
      </c>
      <c r="H92" s="27"/>
      <c r="J92" s="27"/>
      <c r="K92" s="27"/>
      <c r="L92" s="27"/>
      <c r="N92" s="27"/>
      <c r="O92" s="27"/>
    </row>
    <row r="93" spans="5:15" x14ac:dyDescent="0.25">
      <c r="E93" s="50"/>
      <c r="F93" s="27" t="s">
        <v>156</v>
      </c>
      <c r="G93" s="53">
        <v>1034</v>
      </c>
      <c r="H93" s="27"/>
      <c r="J93" s="27"/>
      <c r="K93" s="27"/>
      <c r="L93" s="27"/>
      <c r="N93" s="27"/>
      <c r="O93" s="27"/>
    </row>
    <row r="94" spans="5:15" x14ac:dyDescent="0.25">
      <c r="E94" s="50"/>
      <c r="F94" s="27" t="s">
        <v>157</v>
      </c>
      <c r="G94" s="53" t="s">
        <v>98</v>
      </c>
      <c r="H94" s="27"/>
      <c r="J94" s="27"/>
      <c r="K94" s="27"/>
      <c r="L94" s="27"/>
      <c r="N94" s="27"/>
      <c r="O94" s="27"/>
    </row>
    <row r="95" spans="5:15" x14ac:dyDescent="0.25">
      <c r="E95" s="50">
        <v>135</v>
      </c>
      <c r="F95" s="27" t="s">
        <v>131</v>
      </c>
      <c r="G95" s="53">
        <v>390</v>
      </c>
      <c r="H95" s="27"/>
      <c r="J95" s="27"/>
      <c r="K95" s="27"/>
      <c r="L95" s="27"/>
      <c r="N95" s="27"/>
      <c r="O95" s="27"/>
    </row>
    <row r="96" spans="5:15" x14ac:dyDescent="0.25">
      <c r="E96" s="50"/>
      <c r="F96" s="27" t="s">
        <v>132</v>
      </c>
      <c r="G96" s="53">
        <v>616</v>
      </c>
      <c r="H96" s="27"/>
      <c r="J96" s="27"/>
      <c r="K96" s="27"/>
      <c r="L96" s="27"/>
      <c r="N96" s="27"/>
      <c r="O96" s="27"/>
    </row>
    <row r="97" spans="5:15" x14ac:dyDescent="0.25">
      <c r="E97" s="50"/>
      <c r="F97" s="27" t="s">
        <v>138</v>
      </c>
      <c r="G97" s="53">
        <v>200</v>
      </c>
      <c r="H97" s="27"/>
      <c r="J97" s="27"/>
      <c r="K97" s="27"/>
      <c r="L97" s="27"/>
      <c r="N97" s="27"/>
      <c r="O97" s="27"/>
    </row>
    <row r="98" spans="5:15" x14ac:dyDescent="0.25">
      <c r="E98" s="50"/>
      <c r="F98" s="27" t="s">
        <v>139</v>
      </c>
      <c r="G98" s="53">
        <v>240</v>
      </c>
      <c r="H98" s="27"/>
      <c r="J98" s="27"/>
      <c r="K98" s="27"/>
      <c r="L98" s="27"/>
      <c r="N98" s="27"/>
      <c r="O98" s="27"/>
    </row>
    <row r="99" spans="5:15" x14ac:dyDescent="0.25">
      <c r="E99" s="50">
        <v>137</v>
      </c>
      <c r="F99" s="27" t="s">
        <v>132</v>
      </c>
      <c r="G99" s="53">
        <v>998</v>
      </c>
      <c r="H99" s="27"/>
      <c r="J99" s="27"/>
      <c r="K99" s="27"/>
      <c r="L99" s="27"/>
      <c r="N99" s="27"/>
      <c r="O99" s="27"/>
    </row>
    <row r="100" spans="5:15" x14ac:dyDescent="0.25">
      <c r="E100" s="50"/>
      <c r="F100" s="27" t="s">
        <v>138</v>
      </c>
      <c r="G100" s="53">
        <v>1580</v>
      </c>
      <c r="H100" s="27"/>
      <c r="J100" s="27"/>
      <c r="K100" s="27"/>
      <c r="L100" s="27"/>
      <c r="N100" s="27"/>
      <c r="O100" s="27"/>
    </row>
    <row r="101" spans="5:15" x14ac:dyDescent="0.25">
      <c r="E101" s="50"/>
      <c r="F101" s="27" t="s">
        <v>132</v>
      </c>
      <c r="G101" s="53">
        <v>760</v>
      </c>
      <c r="H101" s="27"/>
      <c r="J101" s="27"/>
      <c r="K101" s="27"/>
      <c r="L101" s="27"/>
      <c r="N101" s="27"/>
      <c r="O101" s="27"/>
    </row>
    <row r="102" spans="5:15" x14ac:dyDescent="0.25">
      <c r="E102" s="50"/>
      <c r="F102" s="27" t="s">
        <v>139</v>
      </c>
      <c r="G102" s="53">
        <v>760</v>
      </c>
      <c r="H102" s="27"/>
      <c r="J102" s="27"/>
      <c r="K102" s="27"/>
      <c r="L102" s="27"/>
      <c r="N102" s="27"/>
      <c r="O102" s="27"/>
    </row>
    <row r="103" spans="5:15" x14ac:dyDescent="0.25">
      <c r="E103" s="50">
        <v>144</v>
      </c>
      <c r="F103" s="27" t="s">
        <v>131</v>
      </c>
      <c r="G103" s="53">
        <v>622</v>
      </c>
      <c r="H103" s="27"/>
      <c r="J103" s="27"/>
      <c r="K103" s="27"/>
      <c r="L103" s="27"/>
      <c r="N103" s="27"/>
      <c r="O103" s="27"/>
    </row>
    <row r="104" spans="5:15" x14ac:dyDescent="0.25">
      <c r="E104" s="50"/>
      <c r="F104" s="27" t="s">
        <v>151</v>
      </c>
      <c r="G104" s="53">
        <v>1328</v>
      </c>
      <c r="H104" s="27"/>
      <c r="J104" s="27"/>
      <c r="K104" s="27"/>
      <c r="L104" s="27"/>
      <c r="N104" s="27"/>
      <c r="O104" s="27"/>
    </row>
    <row r="105" spans="5:15" x14ac:dyDescent="0.25">
      <c r="E105" s="50"/>
      <c r="F105" s="27" t="s">
        <v>152</v>
      </c>
      <c r="G105" s="53">
        <v>326</v>
      </c>
      <c r="H105" s="27"/>
      <c r="J105" s="27"/>
      <c r="K105" s="27"/>
      <c r="L105" s="27"/>
      <c r="N105" s="27"/>
      <c r="O105" s="27"/>
    </row>
    <row r="106" spans="5:15" x14ac:dyDescent="0.25">
      <c r="E106" s="50"/>
      <c r="F106" s="27" t="s">
        <v>138</v>
      </c>
      <c r="G106" s="53">
        <v>296</v>
      </c>
      <c r="H106" s="27"/>
      <c r="J106" s="27"/>
      <c r="K106" s="27"/>
      <c r="L106" s="27"/>
      <c r="N106" s="27"/>
      <c r="O106" s="27"/>
    </row>
    <row r="107" spans="5:15" x14ac:dyDescent="0.25">
      <c r="E107" s="50"/>
      <c r="F107" s="27" t="s">
        <v>139</v>
      </c>
      <c r="G107" s="53">
        <v>848</v>
      </c>
      <c r="H107" s="27"/>
      <c r="J107" s="27"/>
      <c r="K107" s="27"/>
      <c r="L107" s="27"/>
      <c r="N107" s="27"/>
      <c r="O107" s="27"/>
    </row>
    <row r="108" spans="5:15" x14ac:dyDescent="0.25">
      <c r="E108" s="50">
        <v>146</v>
      </c>
      <c r="F108" s="27" t="s">
        <v>131</v>
      </c>
      <c r="G108" s="53">
        <v>2168</v>
      </c>
      <c r="H108" s="27"/>
      <c r="J108" s="27"/>
      <c r="K108" s="27"/>
      <c r="L108" s="27"/>
      <c r="N108" s="27"/>
      <c r="O108" s="27"/>
    </row>
    <row r="109" spans="5:15" x14ac:dyDescent="0.25">
      <c r="E109" s="50"/>
      <c r="F109" s="27" t="s">
        <v>132</v>
      </c>
      <c r="G109" s="53">
        <v>2604</v>
      </c>
      <c r="H109" s="27"/>
      <c r="J109" s="27"/>
      <c r="K109" s="27"/>
      <c r="L109" s="27"/>
      <c r="N109" s="27"/>
      <c r="O109" s="27"/>
    </row>
    <row r="110" spans="5:15" x14ac:dyDescent="0.25">
      <c r="E110" s="50"/>
      <c r="F110" s="27" t="s">
        <v>138</v>
      </c>
      <c r="G110" s="53" t="s">
        <v>98</v>
      </c>
      <c r="H110" s="27"/>
      <c r="J110" s="27"/>
      <c r="K110" s="27"/>
      <c r="L110" s="27"/>
      <c r="N110" s="27"/>
      <c r="O110" s="27"/>
    </row>
    <row r="111" spans="5:15" x14ac:dyDescent="0.25">
      <c r="E111" s="50"/>
      <c r="F111" s="27" t="s">
        <v>139</v>
      </c>
      <c r="G111" s="53">
        <v>1728</v>
      </c>
      <c r="H111" s="27"/>
      <c r="J111" s="27"/>
      <c r="K111" s="27"/>
      <c r="L111" s="27"/>
      <c r="N111" s="27"/>
      <c r="O111" s="27"/>
    </row>
    <row r="112" spans="5:15" x14ac:dyDescent="0.25">
      <c r="E112" s="50">
        <v>148</v>
      </c>
      <c r="F112" s="27" t="s">
        <v>131</v>
      </c>
      <c r="G112" s="53">
        <v>1350</v>
      </c>
      <c r="H112" s="27"/>
      <c r="J112" s="27"/>
      <c r="K112" s="27"/>
      <c r="L112" s="27"/>
      <c r="N112" s="27"/>
      <c r="O112" s="27"/>
    </row>
    <row r="113" spans="4:15" s="2" customFormat="1" ht="16.5" x14ac:dyDescent="0.3">
      <c r="E113" s="51"/>
      <c r="F113" s="52" t="s">
        <v>139</v>
      </c>
      <c r="G113" s="53">
        <v>996</v>
      </c>
      <c r="H113" s="49"/>
      <c r="J113" s="49"/>
      <c r="K113" s="49"/>
      <c r="L113" s="27"/>
      <c r="N113" s="27"/>
      <c r="O113" s="27"/>
    </row>
    <row r="114" spans="4:15" s="2" customFormat="1" ht="16.5" x14ac:dyDescent="0.3">
      <c r="E114" s="51">
        <v>150</v>
      </c>
      <c r="F114" s="52" t="s">
        <v>132</v>
      </c>
      <c r="G114" s="53" t="s">
        <v>98</v>
      </c>
      <c r="H114" s="49"/>
      <c r="J114" s="49"/>
      <c r="K114" s="49"/>
      <c r="L114" s="27"/>
      <c r="N114" s="27"/>
      <c r="O114" s="27"/>
    </row>
    <row r="115" spans="4:15" s="2" customFormat="1" ht="16.5" x14ac:dyDescent="0.3">
      <c r="E115" s="51">
        <v>151</v>
      </c>
      <c r="F115" s="52" t="s">
        <v>131</v>
      </c>
      <c r="G115" s="53">
        <v>1596</v>
      </c>
      <c r="H115" s="49"/>
      <c r="J115" s="49"/>
      <c r="K115" s="49"/>
      <c r="L115" s="27"/>
      <c r="N115" s="27"/>
      <c r="O115" s="27"/>
    </row>
    <row r="116" spans="4:15" x14ac:dyDescent="0.25">
      <c r="E116" s="50"/>
      <c r="F116" s="27" t="s">
        <v>139</v>
      </c>
      <c r="G116" s="53">
        <v>1682</v>
      </c>
      <c r="H116" s="27"/>
      <c r="J116" s="27"/>
      <c r="K116" s="27"/>
      <c r="L116" s="27"/>
      <c r="N116" s="27"/>
      <c r="O116" s="27"/>
    </row>
    <row r="117" spans="4:15" x14ac:dyDescent="0.25">
      <c r="D117" s="1"/>
      <c r="E117" s="50">
        <v>157</v>
      </c>
      <c r="F117" s="27" t="s">
        <v>131</v>
      </c>
      <c r="G117" s="53">
        <v>1008</v>
      </c>
      <c r="H117" s="27"/>
      <c r="J117" s="27"/>
      <c r="K117" s="27"/>
      <c r="L117" s="27"/>
      <c r="N117" s="27"/>
      <c r="O117" s="27"/>
    </row>
    <row r="118" spans="4:15" x14ac:dyDescent="0.25">
      <c r="E118" s="50"/>
      <c r="F118" s="27" t="s">
        <v>132</v>
      </c>
      <c r="G118" s="53" t="s">
        <v>98</v>
      </c>
      <c r="H118" s="27"/>
      <c r="J118" s="27"/>
      <c r="K118" s="27"/>
      <c r="L118" s="27"/>
      <c r="N118" s="27"/>
      <c r="O118" s="27"/>
    </row>
    <row r="119" spans="4:15" x14ac:dyDescent="0.25">
      <c r="E119" s="50"/>
      <c r="F119" s="27" t="s">
        <v>133</v>
      </c>
      <c r="G119" s="53">
        <v>468</v>
      </c>
      <c r="H119" s="27"/>
      <c r="J119" s="27"/>
      <c r="K119" s="27"/>
      <c r="L119" s="27"/>
      <c r="N119" s="27"/>
      <c r="O119" s="27"/>
    </row>
    <row r="120" spans="4:15" x14ac:dyDescent="0.25">
      <c r="E120" s="50"/>
      <c r="F120" s="27" t="s">
        <v>137</v>
      </c>
      <c r="G120" s="53">
        <v>518</v>
      </c>
      <c r="H120" s="27"/>
      <c r="J120" s="27"/>
      <c r="K120" s="27"/>
      <c r="L120" s="27"/>
      <c r="N120" s="27"/>
      <c r="O120" s="27"/>
    </row>
    <row r="121" spans="4:15" x14ac:dyDescent="0.25">
      <c r="E121" s="50"/>
      <c r="F121" s="27" t="s">
        <v>138</v>
      </c>
      <c r="G121" s="53" t="s">
        <v>98</v>
      </c>
      <c r="H121" s="27"/>
      <c r="J121" s="27"/>
      <c r="K121" s="27"/>
      <c r="L121" s="27"/>
      <c r="N121" s="27"/>
      <c r="O121" s="27"/>
    </row>
    <row r="122" spans="4:15" x14ac:dyDescent="0.25">
      <c r="E122" s="50"/>
      <c r="F122" s="27" t="s">
        <v>139</v>
      </c>
      <c r="G122" s="53" t="s">
        <v>98</v>
      </c>
      <c r="H122" s="27"/>
      <c r="J122" s="27"/>
      <c r="K122" s="27"/>
      <c r="L122" s="27"/>
      <c r="N122" s="27"/>
      <c r="O122" s="27"/>
    </row>
    <row r="123" spans="4:15" x14ac:dyDescent="0.25">
      <c r="E123" s="50">
        <v>159</v>
      </c>
      <c r="F123" s="27" t="s">
        <v>158</v>
      </c>
      <c r="G123" s="53">
        <v>604</v>
      </c>
      <c r="H123" s="27"/>
      <c r="J123" s="27"/>
      <c r="K123" s="27"/>
      <c r="L123" s="27"/>
      <c r="N123" s="27"/>
      <c r="O123" s="27"/>
    </row>
    <row r="124" spans="4:15" x14ac:dyDescent="0.25">
      <c r="E124" s="50"/>
      <c r="F124" s="27" t="s">
        <v>159</v>
      </c>
      <c r="G124" s="53">
        <v>1074</v>
      </c>
      <c r="H124" s="27"/>
      <c r="J124" s="27"/>
      <c r="K124" s="27"/>
      <c r="L124" s="27"/>
      <c r="N124" s="27"/>
      <c r="O124" s="27"/>
    </row>
    <row r="125" spans="4:15" x14ac:dyDescent="0.25">
      <c r="E125" s="50"/>
      <c r="F125" s="27" t="s">
        <v>160</v>
      </c>
      <c r="G125" s="53">
        <v>958</v>
      </c>
      <c r="H125" s="27"/>
      <c r="J125" s="27"/>
      <c r="K125" s="27"/>
      <c r="L125" s="27"/>
      <c r="N125" s="27"/>
      <c r="O125" s="27"/>
    </row>
    <row r="126" spans="4:15" x14ac:dyDescent="0.25">
      <c r="E126" s="50"/>
      <c r="F126" s="27" t="s">
        <v>161</v>
      </c>
      <c r="G126" s="53">
        <v>680</v>
      </c>
      <c r="H126" s="27"/>
      <c r="J126" s="27"/>
      <c r="K126" s="27"/>
      <c r="L126" s="27"/>
      <c r="N126" s="27"/>
      <c r="O126" s="27"/>
    </row>
    <row r="127" spans="4:15" x14ac:dyDescent="0.25">
      <c r="E127" s="50"/>
      <c r="F127" s="27" t="s">
        <v>162</v>
      </c>
      <c r="G127" s="53" t="s">
        <v>98</v>
      </c>
      <c r="H127" s="27"/>
      <c r="J127" s="27"/>
      <c r="K127" s="27"/>
      <c r="L127" s="27"/>
      <c r="N127" s="27"/>
      <c r="O127" s="27"/>
    </row>
    <row r="128" spans="4:15" x14ac:dyDescent="0.25">
      <c r="E128" s="50"/>
      <c r="F128" s="27" t="s">
        <v>163</v>
      </c>
      <c r="G128" s="53">
        <v>652</v>
      </c>
      <c r="H128" s="27"/>
      <c r="J128" s="27"/>
      <c r="K128" s="27"/>
      <c r="L128" s="27"/>
      <c r="N128" s="27"/>
      <c r="O128" s="27"/>
    </row>
    <row r="129" spans="5:15" x14ac:dyDescent="0.25">
      <c r="E129" s="50"/>
      <c r="F129" s="27" t="s">
        <v>139</v>
      </c>
      <c r="G129" s="53">
        <v>766</v>
      </c>
      <c r="H129" s="27"/>
      <c r="J129" s="27"/>
      <c r="K129" s="27"/>
      <c r="L129" s="27"/>
      <c r="N129" s="27"/>
      <c r="O129" s="27"/>
    </row>
    <row r="130" spans="5:15" x14ac:dyDescent="0.25">
      <c r="E130" s="50">
        <v>161</v>
      </c>
      <c r="F130" s="27" t="s">
        <v>126</v>
      </c>
      <c r="G130" s="53" t="s">
        <v>98</v>
      </c>
      <c r="H130" s="27"/>
      <c r="J130" s="27"/>
      <c r="K130" s="27"/>
      <c r="L130" s="27"/>
      <c r="N130" s="27"/>
      <c r="O130" s="27"/>
    </row>
    <row r="131" spans="5:15" x14ac:dyDescent="0.25">
      <c r="E131" s="50"/>
      <c r="F131" s="27" t="s">
        <v>127</v>
      </c>
      <c r="G131" s="53" t="s">
        <v>98</v>
      </c>
      <c r="H131" s="27"/>
      <c r="J131" s="27"/>
      <c r="K131" s="27"/>
      <c r="L131" s="27"/>
      <c r="N131" s="27"/>
      <c r="O131" s="27"/>
    </row>
    <row r="132" spans="5:15" x14ac:dyDescent="0.25">
      <c r="E132" s="50"/>
      <c r="F132" s="27" t="s">
        <v>128</v>
      </c>
      <c r="G132" s="53" t="s">
        <v>98</v>
      </c>
      <c r="H132" s="27"/>
      <c r="J132" s="27"/>
      <c r="K132" s="27"/>
      <c r="L132" s="27"/>
      <c r="N132" s="27"/>
      <c r="O132" s="27"/>
    </row>
    <row r="133" spans="5:15" x14ac:dyDescent="0.25">
      <c r="E133" s="50"/>
      <c r="F133" s="27" t="s">
        <v>129</v>
      </c>
      <c r="G133" s="53" t="s">
        <v>98</v>
      </c>
      <c r="H133" s="27"/>
      <c r="J133" s="27"/>
      <c r="K133" s="27"/>
      <c r="L133" s="27"/>
      <c r="N133" s="27"/>
      <c r="O133" s="27"/>
    </row>
    <row r="134" spans="5:15" x14ac:dyDescent="0.25">
      <c r="E134" s="50">
        <v>168</v>
      </c>
      <c r="F134" s="27" t="s">
        <v>131</v>
      </c>
      <c r="G134" s="53">
        <v>1192</v>
      </c>
      <c r="H134" s="27"/>
      <c r="J134" s="27"/>
      <c r="K134" s="27"/>
      <c r="L134" s="27"/>
      <c r="N134" s="27"/>
      <c r="O134" s="27"/>
    </row>
    <row r="135" spans="5:15" x14ac:dyDescent="0.25">
      <c r="E135" s="50"/>
      <c r="F135" s="27" t="s">
        <v>132</v>
      </c>
      <c r="G135" s="53">
        <v>862</v>
      </c>
      <c r="H135" s="27"/>
      <c r="J135" s="27"/>
      <c r="K135" s="27"/>
      <c r="L135" s="27"/>
      <c r="N135" s="27"/>
      <c r="O135" s="27"/>
    </row>
    <row r="136" spans="5:15" x14ac:dyDescent="0.25">
      <c r="E136" s="50"/>
      <c r="F136" s="27" t="s">
        <v>133</v>
      </c>
      <c r="G136" s="53">
        <v>1408</v>
      </c>
      <c r="H136" s="27"/>
      <c r="J136" s="27"/>
      <c r="K136" s="27"/>
      <c r="L136" s="27"/>
      <c r="N136" s="27"/>
      <c r="O136" s="27"/>
    </row>
    <row r="137" spans="5:15" x14ac:dyDescent="0.25">
      <c r="E137" s="50"/>
      <c r="F137" s="27" t="s">
        <v>133</v>
      </c>
      <c r="G137" s="53">
        <v>450</v>
      </c>
      <c r="H137" s="27"/>
      <c r="J137" s="27"/>
      <c r="K137" s="27"/>
      <c r="L137" s="27"/>
      <c r="N137" s="27"/>
      <c r="O137" s="27"/>
    </row>
    <row r="138" spans="5:15" x14ac:dyDescent="0.25">
      <c r="E138" s="50"/>
      <c r="F138" s="27" t="s">
        <v>133</v>
      </c>
      <c r="G138" s="53">
        <v>1034</v>
      </c>
      <c r="H138" s="27"/>
      <c r="J138" s="27"/>
      <c r="K138" s="27"/>
      <c r="L138" s="27"/>
      <c r="N138" s="27"/>
      <c r="O138" s="27"/>
    </row>
    <row r="139" spans="5:15" x14ac:dyDescent="0.25">
      <c r="E139" s="50"/>
      <c r="F139" s="27" t="s">
        <v>133</v>
      </c>
      <c r="G139" s="53">
        <v>588</v>
      </c>
      <c r="H139" s="27"/>
      <c r="J139" s="27"/>
      <c r="K139" s="27"/>
      <c r="L139" s="27"/>
      <c r="N139" s="27"/>
      <c r="O139" s="27"/>
    </row>
    <row r="140" spans="5:15" x14ac:dyDescent="0.25">
      <c r="E140" s="50"/>
      <c r="F140" s="27" t="s">
        <v>137</v>
      </c>
      <c r="G140" s="53">
        <v>1650</v>
      </c>
      <c r="H140" s="27"/>
      <c r="J140" s="27"/>
      <c r="K140" s="27"/>
      <c r="L140" s="27"/>
      <c r="N140" s="27"/>
      <c r="O140" s="27"/>
    </row>
    <row r="141" spans="5:15" x14ac:dyDescent="0.25">
      <c r="E141" s="50"/>
      <c r="F141" s="27" t="s">
        <v>137</v>
      </c>
      <c r="G141" s="53">
        <v>522</v>
      </c>
      <c r="H141" s="27"/>
      <c r="J141" s="27"/>
      <c r="K141" s="27"/>
      <c r="L141" s="27"/>
      <c r="N141" s="27"/>
      <c r="O141" s="27"/>
    </row>
    <row r="142" spans="5:15" x14ac:dyDescent="0.25">
      <c r="E142" s="50"/>
      <c r="F142" s="27" t="s">
        <v>137</v>
      </c>
      <c r="G142" s="53">
        <v>608</v>
      </c>
      <c r="H142" s="27"/>
      <c r="J142" s="27"/>
      <c r="K142" s="27"/>
      <c r="L142" s="27"/>
      <c r="N142" s="27"/>
      <c r="O142" s="27"/>
    </row>
    <row r="143" spans="5:15" x14ac:dyDescent="0.25">
      <c r="E143" s="50"/>
      <c r="F143" s="27" t="s">
        <v>137</v>
      </c>
      <c r="G143" s="53">
        <v>1268</v>
      </c>
      <c r="H143" s="27"/>
      <c r="J143" s="27"/>
      <c r="K143" s="27"/>
      <c r="L143" s="27"/>
      <c r="N143" s="27"/>
      <c r="O143" s="27"/>
    </row>
    <row r="144" spans="5:15" x14ac:dyDescent="0.25">
      <c r="E144" s="50"/>
      <c r="F144" s="27" t="s">
        <v>138</v>
      </c>
      <c r="G144" s="53">
        <v>940</v>
      </c>
      <c r="H144" s="27"/>
      <c r="J144" s="27"/>
      <c r="K144" s="27"/>
      <c r="L144" s="27"/>
      <c r="N144" s="27"/>
      <c r="O144" s="27"/>
    </row>
    <row r="145" spans="2:15" x14ac:dyDescent="0.25">
      <c r="E145" s="50"/>
      <c r="F145" s="27" t="s">
        <v>139</v>
      </c>
      <c r="G145" s="53">
        <v>926</v>
      </c>
      <c r="H145" s="27"/>
      <c r="J145" s="27"/>
      <c r="K145" s="27"/>
      <c r="L145" s="27"/>
      <c r="N145" s="27"/>
      <c r="O145" s="27"/>
    </row>
    <row r="146" spans="2:15" x14ac:dyDescent="0.25">
      <c r="E146" s="50">
        <v>177</v>
      </c>
      <c r="F146" s="27" t="s">
        <v>132</v>
      </c>
      <c r="G146" s="53">
        <v>1118</v>
      </c>
      <c r="H146" s="27"/>
      <c r="J146" s="27"/>
      <c r="K146" s="27"/>
      <c r="L146" s="27"/>
      <c r="N146" s="27"/>
      <c r="O146" s="27"/>
    </row>
    <row r="147" spans="2:15" x14ac:dyDescent="0.25">
      <c r="E147" s="50"/>
      <c r="F147" s="27" t="s">
        <v>132</v>
      </c>
      <c r="G147" s="53">
        <v>734</v>
      </c>
      <c r="H147" s="27"/>
      <c r="J147" s="27"/>
      <c r="K147" s="27"/>
      <c r="L147" s="27"/>
      <c r="N147" s="27"/>
      <c r="O147" s="27"/>
    </row>
    <row r="148" spans="2:15" x14ac:dyDescent="0.25">
      <c r="E148" s="50"/>
      <c r="F148" s="27" t="s">
        <v>138</v>
      </c>
      <c r="G148" s="53">
        <v>778</v>
      </c>
      <c r="H148" s="27"/>
      <c r="J148" s="27"/>
      <c r="K148" s="27"/>
      <c r="L148" s="27"/>
      <c r="N148" s="27"/>
      <c r="O148" s="27"/>
    </row>
    <row r="149" spans="2:15" x14ac:dyDescent="0.25">
      <c r="E149" s="50"/>
      <c r="F149" s="27" t="s">
        <v>138</v>
      </c>
      <c r="G149" s="53">
        <v>1310</v>
      </c>
      <c r="H149" s="27"/>
      <c r="J149" s="27"/>
      <c r="K149" s="27"/>
      <c r="L149" s="27"/>
      <c r="N149" s="27"/>
      <c r="O149" s="27"/>
    </row>
    <row r="150" spans="2:15" x14ac:dyDescent="0.25">
      <c r="E150" s="50" t="s">
        <v>143</v>
      </c>
      <c r="F150" s="27" t="s">
        <v>138</v>
      </c>
      <c r="G150" s="53">
        <v>430</v>
      </c>
      <c r="H150" s="27"/>
      <c r="J150" s="27"/>
      <c r="K150" s="27"/>
      <c r="L150" s="27"/>
      <c r="N150" s="27"/>
      <c r="O150" s="27"/>
    </row>
    <row r="151" spans="2:15" x14ac:dyDescent="0.25">
      <c r="E151" s="50" t="s">
        <v>145</v>
      </c>
      <c r="F151" s="27" t="s">
        <v>132</v>
      </c>
      <c r="G151" s="53" t="s">
        <v>98</v>
      </c>
      <c r="H151" s="27"/>
      <c r="J151" s="27"/>
      <c r="K151" s="27"/>
      <c r="L151" s="27"/>
      <c r="N151" s="27"/>
      <c r="O151" s="27"/>
    </row>
    <row r="152" spans="2:15" x14ac:dyDescent="0.25">
      <c r="E152" s="50"/>
      <c r="F152" s="27" t="s">
        <v>138</v>
      </c>
      <c r="G152" s="53" t="s">
        <v>98</v>
      </c>
      <c r="H152" s="27"/>
      <c r="J152" s="27"/>
      <c r="K152" s="27"/>
      <c r="L152" s="27"/>
      <c r="N152" s="27"/>
      <c r="O152" s="27"/>
    </row>
    <row r="153" spans="2:15" x14ac:dyDescent="0.25">
      <c r="E153" s="50" t="s">
        <v>147</v>
      </c>
      <c r="F153" s="27" t="s">
        <v>132</v>
      </c>
      <c r="G153" s="53" t="s">
        <v>98</v>
      </c>
      <c r="H153" s="27"/>
      <c r="J153" s="27"/>
      <c r="K153" s="27"/>
      <c r="L153" s="27"/>
      <c r="N153" s="27"/>
      <c r="O153" s="27"/>
    </row>
    <row r="154" spans="2:15" ht="15.75" thickBot="1" x14ac:dyDescent="0.3">
      <c r="E154" s="27"/>
      <c r="F154" s="27" t="s">
        <v>138</v>
      </c>
      <c r="G154" s="53" t="s">
        <v>98</v>
      </c>
      <c r="H154" s="27"/>
      <c r="J154" s="27"/>
      <c r="K154" s="27"/>
      <c r="L154" s="27"/>
      <c r="N154" s="27"/>
      <c r="O154" s="27"/>
    </row>
    <row r="155" spans="2:15" ht="16.5" thickBot="1" x14ac:dyDescent="0.35">
      <c r="E155" s="27"/>
      <c r="F155" s="27"/>
      <c r="G155" s="57">
        <f>+SUM(G59:G154)</f>
        <v>71409</v>
      </c>
      <c r="H155" s="27"/>
      <c r="J155" s="27"/>
      <c r="K155" s="27"/>
      <c r="L155" s="27"/>
      <c r="N155" s="27"/>
      <c r="O155" s="27"/>
    </row>
    <row r="157" spans="2:15" ht="31.5" x14ac:dyDescent="0.25">
      <c r="B157" s="7" t="s">
        <v>3</v>
      </c>
      <c r="C157" s="15" t="s">
        <v>9</v>
      </c>
      <c r="D157" s="43">
        <f>+I172+J172+I181+J181</f>
        <v>213788.16666666666</v>
      </c>
    </row>
    <row r="158" spans="2:15" ht="15.75" x14ac:dyDescent="0.3">
      <c r="I158" s="35" t="s">
        <v>108</v>
      </c>
      <c r="J158" s="35" t="s">
        <v>108</v>
      </c>
    </row>
    <row r="159" spans="2:15" ht="15.75" x14ac:dyDescent="0.3">
      <c r="E159" s="27"/>
      <c r="F159" s="35" t="s">
        <v>105</v>
      </c>
      <c r="G159" s="35" t="s">
        <v>106</v>
      </c>
      <c r="H159" s="42" t="s">
        <v>32</v>
      </c>
      <c r="I159" s="35" t="s">
        <v>111</v>
      </c>
      <c r="J159" s="35" t="s">
        <v>113</v>
      </c>
    </row>
    <row r="160" spans="2:15" x14ac:dyDescent="0.25">
      <c r="E160" s="27" t="s">
        <v>115</v>
      </c>
      <c r="F160" s="34">
        <v>93</v>
      </c>
      <c r="G160" s="34">
        <v>109</v>
      </c>
      <c r="H160" s="27" t="s">
        <v>116</v>
      </c>
      <c r="I160" s="41" t="s">
        <v>98</v>
      </c>
    </row>
    <row r="161" spans="5:11" x14ac:dyDescent="0.25">
      <c r="E161" s="27"/>
      <c r="F161" s="34">
        <v>109</v>
      </c>
      <c r="G161" s="34">
        <v>93</v>
      </c>
      <c r="H161" s="27" t="s">
        <v>117</v>
      </c>
      <c r="I161" s="41" t="s">
        <v>98</v>
      </c>
    </row>
    <row r="162" spans="5:11" x14ac:dyDescent="0.25">
      <c r="E162" s="27" t="s">
        <v>118</v>
      </c>
      <c r="F162" s="34">
        <v>109</v>
      </c>
      <c r="G162" s="34">
        <v>129</v>
      </c>
      <c r="H162" s="27" t="s">
        <v>116</v>
      </c>
      <c r="I162" s="53">
        <v>20000</v>
      </c>
      <c r="J162" s="53">
        <v>16666.666666666668</v>
      </c>
    </row>
    <row r="163" spans="5:11" x14ac:dyDescent="0.25">
      <c r="E163" s="27"/>
      <c r="F163" s="34">
        <v>129</v>
      </c>
      <c r="G163" s="34">
        <v>109</v>
      </c>
      <c r="H163" s="27" t="s">
        <v>117</v>
      </c>
      <c r="I163" s="53">
        <v>20000</v>
      </c>
      <c r="J163" s="53">
        <v>16666.666666666668</v>
      </c>
    </row>
    <row r="164" spans="5:11" x14ac:dyDescent="0.25">
      <c r="E164" s="27" t="s">
        <v>119</v>
      </c>
      <c r="F164" s="34">
        <v>132</v>
      </c>
      <c r="G164" s="34">
        <v>145</v>
      </c>
      <c r="H164" s="27" t="s">
        <v>116</v>
      </c>
      <c r="I164" s="53">
        <v>13000</v>
      </c>
      <c r="J164" s="53">
        <v>10833.333333333334</v>
      </c>
    </row>
    <row r="165" spans="5:11" x14ac:dyDescent="0.25">
      <c r="E165" s="27"/>
      <c r="F165" s="34">
        <v>145</v>
      </c>
      <c r="G165" s="34">
        <v>132</v>
      </c>
      <c r="H165" s="27" t="s">
        <v>117</v>
      </c>
      <c r="I165" s="53">
        <v>13000</v>
      </c>
      <c r="J165" s="53">
        <v>10833.333333333334</v>
      </c>
    </row>
    <row r="166" spans="5:11" x14ac:dyDescent="0.25">
      <c r="E166" s="27" t="s">
        <v>120</v>
      </c>
      <c r="F166" s="34">
        <v>151</v>
      </c>
      <c r="G166" s="34">
        <v>155.19999999999999</v>
      </c>
      <c r="H166" s="27" t="s">
        <v>116</v>
      </c>
      <c r="I166" s="53">
        <v>4200</v>
      </c>
      <c r="J166" s="53">
        <v>3500</v>
      </c>
    </row>
    <row r="167" spans="5:11" x14ac:dyDescent="0.25">
      <c r="E167" s="27"/>
      <c r="F167" s="34">
        <v>155.19999999999999</v>
      </c>
      <c r="G167" s="34">
        <v>151</v>
      </c>
      <c r="H167" s="27" t="s">
        <v>117</v>
      </c>
      <c r="I167" s="53">
        <v>4200</v>
      </c>
      <c r="J167" s="53">
        <v>3500</v>
      </c>
    </row>
    <row r="168" spans="5:11" x14ac:dyDescent="0.25">
      <c r="E168" s="27" t="s">
        <v>121</v>
      </c>
      <c r="F168" s="34">
        <v>161</v>
      </c>
      <c r="G168" s="34">
        <v>177.2</v>
      </c>
      <c r="H168" s="27" t="s">
        <v>116</v>
      </c>
      <c r="I168" s="53">
        <v>16200</v>
      </c>
      <c r="J168" s="53">
        <v>13500</v>
      </c>
    </row>
    <row r="169" spans="5:11" x14ac:dyDescent="0.25">
      <c r="E169" s="27"/>
      <c r="F169" s="34">
        <v>177.2</v>
      </c>
      <c r="G169" s="34">
        <v>161</v>
      </c>
      <c r="H169" s="27" t="s">
        <v>117</v>
      </c>
      <c r="I169" s="53">
        <v>16200</v>
      </c>
      <c r="J169" s="53">
        <v>13500</v>
      </c>
    </row>
    <row r="170" spans="5:11" x14ac:dyDescent="0.25">
      <c r="E170" s="27" t="s">
        <v>122</v>
      </c>
      <c r="F170" s="34"/>
      <c r="G170" s="34"/>
      <c r="H170" s="27" t="s">
        <v>123</v>
      </c>
      <c r="I170" s="53">
        <v>2800</v>
      </c>
      <c r="J170" s="53">
        <v>2333.3333333333335</v>
      </c>
    </row>
    <row r="171" spans="5:11" x14ac:dyDescent="0.25">
      <c r="E171" s="27"/>
      <c r="F171" s="34"/>
      <c r="G171" s="34"/>
      <c r="H171" s="27" t="s">
        <v>124</v>
      </c>
      <c r="I171" s="53">
        <v>2800</v>
      </c>
      <c r="J171" s="53">
        <v>2333.3333333333335</v>
      </c>
    </row>
    <row r="172" spans="5:11" ht="15.75" x14ac:dyDescent="0.3">
      <c r="E172" s="27"/>
      <c r="F172" s="27"/>
      <c r="G172" s="27"/>
      <c r="H172" s="27"/>
      <c r="I172" s="38">
        <f>SUM(I160:I171)</f>
        <v>112400</v>
      </c>
      <c r="J172" s="38">
        <f>SUM(J160:J171)</f>
        <v>93666.666666666657</v>
      </c>
      <c r="K172" s="38">
        <f>+I172+J172</f>
        <v>206066.66666666666</v>
      </c>
    </row>
    <row r="175" spans="5:11" ht="15.75" x14ac:dyDescent="0.3">
      <c r="H175" s="27"/>
      <c r="I175" s="35" t="s">
        <v>108</v>
      </c>
      <c r="J175" s="35" t="s">
        <v>108</v>
      </c>
    </row>
    <row r="176" spans="5:11" ht="15.75" x14ac:dyDescent="0.3">
      <c r="F176" s="35" t="s">
        <v>30</v>
      </c>
      <c r="G176" s="35" t="s">
        <v>31</v>
      </c>
      <c r="H176" s="35" t="s">
        <v>33</v>
      </c>
      <c r="I176" s="35" t="s">
        <v>111</v>
      </c>
      <c r="J176" s="35" t="s">
        <v>113</v>
      </c>
    </row>
    <row r="177" spans="2:11" x14ac:dyDescent="0.25">
      <c r="E177" s="27" t="s">
        <v>125</v>
      </c>
      <c r="F177" s="34">
        <v>161</v>
      </c>
      <c r="G177" s="27" t="s">
        <v>126</v>
      </c>
      <c r="H177" s="27"/>
      <c r="I177" s="53">
        <v>1350</v>
      </c>
      <c r="J177" s="53">
        <f>1350*0.833333333333333</f>
        <v>1125</v>
      </c>
    </row>
    <row r="178" spans="2:11" x14ac:dyDescent="0.25">
      <c r="E178" s="27"/>
      <c r="F178" s="34"/>
      <c r="G178" s="27" t="s">
        <v>127</v>
      </c>
      <c r="H178" s="27"/>
      <c r="I178" s="53">
        <v>1280</v>
      </c>
      <c r="J178" s="53">
        <f>1280*0.833333333333333</f>
        <v>1066.6666666666667</v>
      </c>
    </row>
    <row r="179" spans="2:11" x14ac:dyDescent="0.25">
      <c r="E179" s="27"/>
      <c r="F179" s="34"/>
      <c r="G179" s="27" t="s">
        <v>128</v>
      </c>
      <c r="H179" s="27"/>
      <c r="I179" s="53">
        <v>925</v>
      </c>
      <c r="J179" s="53">
        <f>925*0.833333333333333</f>
        <v>770.83333333333337</v>
      </c>
    </row>
    <row r="180" spans="2:11" x14ac:dyDescent="0.25">
      <c r="E180" s="27"/>
      <c r="F180" s="34"/>
      <c r="G180" s="27" t="s">
        <v>129</v>
      </c>
      <c r="H180" s="27"/>
      <c r="I180" s="53">
        <v>1204</v>
      </c>
      <c r="J180" s="54" t="s">
        <v>98</v>
      </c>
    </row>
    <row r="181" spans="2:11" ht="16.5" thickBot="1" x14ac:dyDescent="0.35">
      <c r="E181" s="27"/>
      <c r="F181" s="27"/>
      <c r="G181" s="27"/>
      <c r="H181" s="27"/>
      <c r="I181" s="38">
        <f>+SUM(I177:I180)</f>
        <v>4759</v>
      </c>
      <c r="J181" s="38">
        <f>+SUM(J177:J180)</f>
        <v>2962.5000000000005</v>
      </c>
      <c r="K181" s="38">
        <f>+J181+I181</f>
        <v>7721.5</v>
      </c>
    </row>
    <row r="182" spans="2:11" ht="16.5" thickBot="1" x14ac:dyDescent="0.35">
      <c r="K182" s="57">
        <f>+K181+K172</f>
        <v>213788.16666666666</v>
      </c>
    </row>
    <row r="183" spans="2:11" ht="31.5" x14ac:dyDescent="0.25">
      <c r="B183" s="7" t="s">
        <v>3</v>
      </c>
      <c r="C183" s="15" t="s">
        <v>10</v>
      </c>
      <c r="D183" s="43">
        <v>3351</v>
      </c>
    </row>
    <row r="184" spans="2:11" ht="15.75" x14ac:dyDescent="0.25">
      <c r="B184" s="31"/>
      <c r="C184" s="32"/>
      <c r="D184" s="12"/>
    </row>
    <row r="185" spans="2:11" ht="15.75" x14ac:dyDescent="0.25">
      <c r="B185" s="31"/>
      <c r="C185" s="32"/>
      <c r="D185" s="12"/>
    </row>
    <row r="186" spans="2:11" ht="16.5" x14ac:dyDescent="0.3">
      <c r="B186" s="31"/>
      <c r="C186" s="32"/>
      <c r="D186" s="12"/>
      <c r="E186" s="2"/>
      <c r="F186" s="2"/>
      <c r="G186" s="2"/>
      <c r="I186" s="2"/>
    </row>
    <row r="187" spans="2:11" ht="16.5" x14ac:dyDescent="0.3">
      <c r="B187" s="31"/>
      <c r="C187" s="32"/>
      <c r="D187" s="12"/>
      <c r="E187" s="2"/>
      <c r="F187" s="2"/>
      <c r="G187" s="2"/>
      <c r="H187" s="2"/>
      <c r="I187" s="35" t="s">
        <v>110</v>
      </c>
    </row>
    <row r="188" spans="2:11" ht="16.5" x14ac:dyDescent="0.3">
      <c r="B188" s="31"/>
      <c r="C188" s="32"/>
      <c r="D188" s="12"/>
      <c r="E188" s="2"/>
      <c r="F188" s="35" t="s">
        <v>30</v>
      </c>
      <c r="G188" s="35" t="s">
        <v>31</v>
      </c>
      <c r="H188" s="35" t="s">
        <v>32</v>
      </c>
      <c r="I188" s="35" t="s">
        <v>114</v>
      </c>
    </row>
    <row r="189" spans="2:11" ht="15.75" x14ac:dyDescent="0.25">
      <c r="B189" s="31"/>
      <c r="C189" s="32"/>
      <c r="D189" s="12"/>
      <c r="E189" s="27" t="s">
        <v>164</v>
      </c>
      <c r="F189" s="34">
        <v>93</v>
      </c>
      <c r="G189" s="34" t="s">
        <v>131</v>
      </c>
      <c r="H189" s="27"/>
      <c r="I189" s="36">
        <v>47.5</v>
      </c>
    </row>
    <row r="190" spans="2:11" ht="15.75" x14ac:dyDescent="0.25">
      <c r="B190" s="31"/>
      <c r="C190" s="32"/>
      <c r="D190" s="12"/>
      <c r="E190" s="27"/>
      <c r="F190" s="34"/>
      <c r="G190" s="34" t="s">
        <v>139</v>
      </c>
      <c r="H190" s="27"/>
      <c r="I190" s="36">
        <v>20</v>
      </c>
    </row>
    <row r="191" spans="2:11" ht="15.75" x14ac:dyDescent="0.25">
      <c r="B191" s="31"/>
      <c r="C191" s="32"/>
      <c r="D191" s="12"/>
      <c r="E191" s="27" t="s">
        <v>165</v>
      </c>
      <c r="F191" s="34">
        <v>104</v>
      </c>
      <c r="G191" s="34" t="s">
        <v>131</v>
      </c>
      <c r="H191" s="27"/>
      <c r="I191" s="36">
        <v>32.5</v>
      </c>
    </row>
    <row r="192" spans="2:11" ht="15.75" x14ac:dyDescent="0.25">
      <c r="B192" s="31"/>
      <c r="C192" s="32"/>
      <c r="D192" s="12"/>
      <c r="E192" s="27"/>
      <c r="F192" s="34"/>
      <c r="G192" s="34" t="s">
        <v>139</v>
      </c>
      <c r="H192" s="27"/>
      <c r="I192" s="36">
        <v>20</v>
      </c>
    </row>
    <row r="193" spans="2:9" ht="15.75" x14ac:dyDescent="0.25">
      <c r="B193" s="31"/>
      <c r="C193" s="32"/>
      <c r="D193" s="12"/>
      <c r="E193" s="27"/>
      <c r="F193" s="34"/>
      <c r="G193" s="34" t="s">
        <v>137</v>
      </c>
      <c r="H193" s="27"/>
      <c r="I193" s="36">
        <v>0</v>
      </c>
    </row>
    <row r="194" spans="2:9" ht="15.75" x14ac:dyDescent="0.25">
      <c r="B194" s="31"/>
      <c r="C194" s="32"/>
      <c r="D194" s="12"/>
      <c r="E194" s="27"/>
      <c r="F194" s="34"/>
      <c r="G194" s="34" t="s">
        <v>133</v>
      </c>
      <c r="H194" s="27"/>
      <c r="I194" s="36">
        <v>0</v>
      </c>
    </row>
    <row r="195" spans="2:9" ht="15.75" x14ac:dyDescent="0.25">
      <c r="B195" s="31"/>
      <c r="C195" s="32"/>
      <c r="D195" s="12"/>
      <c r="E195" s="27" t="s">
        <v>166</v>
      </c>
      <c r="F195" s="34">
        <v>110</v>
      </c>
      <c r="G195" s="34" t="s">
        <v>131</v>
      </c>
      <c r="H195" s="27"/>
      <c r="I195" s="36">
        <v>55</v>
      </c>
    </row>
    <row r="196" spans="2:9" ht="15.75" x14ac:dyDescent="0.25">
      <c r="B196" s="31"/>
      <c r="C196" s="32"/>
      <c r="D196" s="12"/>
      <c r="E196" s="27"/>
      <c r="F196" s="34"/>
      <c r="G196" s="34" t="s">
        <v>132</v>
      </c>
      <c r="H196" s="27"/>
      <c r="I196" s="36">
        <v>30</v>
      </c>
    </row>
    <row r="197" spans="2:9" ht="15.75" x14ac:dyDescent="0.25">
      <c r="B197" s="31"/>
      <c r="C197" s="32"/>
      <c r="D197" s="12"/>
      <c r="E197" s="27"/>
      <c r="F197" s="34"/>
      <c r="G197" s="34" t="s">
        <v>138</v>
      </c>
      <c r="H197" s="27"/>
      <c r="I197" s="36">
        <v>22.5</v>
      </c>
    </row>
    <row r="198" spans="2:9" ht="15.75" x14ac:dyDescent="0.25">
      <c r="B198" s="31"/>
      <c r="C198" s="32"/>
      <c r="D198" s="12"/>
      <c r="E198" s="27"/>
      <c r="F198" s="34"/>
      <c r="G198" s="34" t="s">
        <v>139</v>
      </c>
      <c r="H198" s="27"/>
      <c r="I198" s="36">
        <v>25</v>
      </c>
    </row>
    <row r="199" spans="2:9" ht="15.75" x14ac:dyDescent="0.25">
      <c r="B199" s="31"/>
      <c r="C199" s="32"/>
      <c r="D199" s="12"/>
      <c r="E199" s="27"/>
      <c r="F199" s="34"/>
      <c r="G199" s="34" t="s">
        <v>137</v>
      </c>
      <c r="H199" s="27"/>
      <c r="I199" s="36">
        <v>40</v>
      </c>
    </row>
    <row r="200" spans="2:9" ht="15.75" x14ac:dyDescent="0.25">
      <c r="B200" s="31"/>
      <c r="C200" s="32"/>
      <c r="D200" s="12"/>
      <c r="E200" s="27"/>
      <c r="F200" s="34"/>
      <c r="G200" s="34" t="s">
        <v>133</v>
      </c>
      <c r="H200" s="27"/>
      <c r="I200" s="36">
        <v>67.5</v>
      </c>
    </row>
    <row r="201" spans="2:9" ht="15.75" x14ac:dyDescent="0.25">
      <c r="B201" s="31"/>
      <c r="C201" s="32"/>
      <c r="D201" s="12"/>
      <c r="E201" s="27" t="s">
        <v>167</v>
      </c>
      <c r="F201" s="34">
        <v>114</v>
      </c>
      <c r="G201" s="34" t="s">
        <v>131</v>
      </c>
      <c r="H201" s="27"/>
      <c r="I201" s="36">
        <v>100</v>
      </c>
    </row>
    <row r="202" spans="2:9" ht="15.75" x14ac:dyDescent="0.25">
      <c r="B202" s="31"/>
      <c r="C202" s="32"/>
      <c r="D202" s="12"/>
      <c r="E202" s="27"/>
      <c r="F202" s="34"/>
      <c r="G202" s="34" t="s">
        <v>132</v>
      </c>
      <c r="H202" s="27"/>
      <c r="I202" s="36">
        <v>92.5</v>
      </c>
    </row>
    <row r="203" spans="2:9" ht="15.75" x14ac:dyDescent="0.25">
      <c r="B203" s="31"/>
      <c r="C203" s="32"/>
      <c r="D203" s="12"/>
      <c r="E203" s="27"/>
      <c r="F203" s="34"/>
      <c r="G203" s="34" t="s">
        <v>138</v>
      </c>
      <c r="H203" s="27"/>
      <c r="I203" s="36">
        <v>40</v>
      </c>
    </row>
    <row r="204" spans="2:9" ht="15.75" x14ac:dyDescent="0.25">
      <c r="B204" s="31"/>
      <c r="C204" s="32"/>
      <c r="D204" s="12"/>
      <c r="E204" s="27"/>
      <c r="F204" s="34"/>
      <c r="G204" s="34" t="s">
        <v>139</v>
      </c>
      <c r="H204" s="27"/>
      <c r="I204" s="36">
        <v>47.5</v>
      </c>
    </row>
    <row r="205" spans="2:9" ht="15.75" x14ac:dyDescent="0.25">
      <c r="B205" s="31"/>
      <c r="C205" s="32"/>
      <c r="D205" s="12"/>
      <c r="E205" s="27" t="s">
        <v>168</v>
      </c>
      <c r="F205" s="34">
        <v>119</v>
      </c>
      <c r="G205" s="34" t="s">
        <v>131</v>
      </c>
      <c r="H205" s="27"/>
      <c r="I205" s="36">
        <v>82.5</v>
      </c>
    </row>
    <row r="206" spans="2:9" ht="15.75" x14ac:dyDescent="0.25">
      <c r="B206" s="31"/>
      <c r="C206" s="32"/>
      <c r="D206" s="12"/>
      <c r="E206" s="27"/>
      <c r="F206" s="34"/>
      <c r="G206" s="34" t="s">
        <v>132</v>
      </c>
      <c r="H206" s="27"/>
      <c r="I206" s="36">
        <v>110</v>
      </c>
    </row>
    <row r="207" spans="2:9" ht="15.75" x14ac:dyDescent="0.25">
      <c r="B207" s="31"/>
      <c r="C207" s="32"/>
      <c r="D207" s="12"/>
      <c r="E207" s="27"/>
      <c r="F207" s="34"/>
      <c r="G207" s="34" t="s">
        <v>138</v>
      </c>
      <c r="H207" s="27"/>
      <c r="I207" s="36">
        <v>140</v>
      </c>
    </row>
    <row r="208" spans="2:9" ht="15.75" x14ac:dyDescent="0.25">
      <c r="B208" s="31"/>
      <c r="C208" s="32"/>
      <c r="D208" s="12"/>
      <c r="E208" s="27"/>
      <c r="F208" s="34"/>
      <c r="G208" s="34" t="s">
        <v>139</v>
      </c>
      <c r="H208" s="27"/>
      <c r="I208" s="36">
        <v>62.5</v>
      </c>
    </row>
    <row r="209" spans="2:9" ht="15.75" x14ac:dyDescent="0.25">
      <c r="B209" s="31"/>
      <c r="C209" s="32"/>
      <c r="D209" s="12"/>
      <c r="E209" s="27"/>
      <c r="F209" s="34"/>
      <c r="G209" s="34" t="s">
        <v>148</v>
      </c>
      <c r="H209" s="27"/>
      <c r="I209" s="36">
        <v>0</v>
      </c>
    </row>
    <row r="210" spans="2:9" ht="15.75" x14ac:dyDescent="0.25">
      <c r="B210" s="31"/>
      <c r="C210" s="32"/>
      <c r="D210" s="12"/>
      <c r="E210" s="27" t="s">
        <v>169</v>
      </c>
      <c r="F210" s="34">
        <v>129</v>
      </c>
      <c r="G210" s="34" t="s">
        <v>131</v>
      </c>
      <c r="H210" s="27"/>
      <c r="I210" s="36">
        <v>40</v>
      </c>
    </row>
    <row r="211" spans="2:9" ht="15.75" x14ac:dyDescent="0.25">
      <c r="B211" s="31"/>
      <c r="C211" s="32"/>
      <c r="D211" s="12"/>
      <c r="E211" s="27"/>
      <c r="F211" s="34"/>
      <c r="G211" s="34" t="s">
        <v>132</v>
      </c>
      <c r="H211" s="27"/>
      <c r="I211" s="36">
        <v>67.5</v>
      </c>
    </row>
    <row r="212" spans="2:9" ht="15.75" x14ac:dyDescent="0.25">
      <c r="B212" s="31"/>
      <c r="C212" s="32"/>
      <c r="D212" s="12"/>
      <c r="E212" s="27"/>
      <c r="F212" s="34"/>
      <c r="G212" s="34" t="s">
        <v>138</v>
      </c>
      <c r="H212" s="27"/>
      <c r="I212" s="36">
        <v>42.5</v>
      </c>
    </row>
    <row r="213" spans="2:9" ht="15.75" x14ac:dyDescent="0.25">
      <c r="B213" s="31"/>
      <c r="C213" s="32"/>
      <c r="D213" s="12"/>
      <c r="E213" s="27"/>
      <c r="F213" s="34"/>
      <c r="G213" s="34" t="s">
        <v>139</v>
      </c>
      <c r="H213" s="27"/>
      <c r="I213" s="36">
        <v>30</v>
      </c>
    </row>
    <row r="214" spans="2:9" ht="15.75" x14ac:dyDescent="0.25">
      <c r="B214" s="31"/>
      <c r="C214" s="32"/>
      <c r="D214" s="12"/>
      <c r="E214" s="27"/>
      <c r="F214" s="34"/>
      <c r="G214" s="34" t="s">
        <v>137</v>
      </c>
      <c r="H214" s="27"/>
      <c r="I214" s="36">
        <v>15</v>
      </c>
    </row>
    <row r="215" spans="2:9" ht="15.75" x14ac:dyDescent="0.25">
      <c r="B215" s="31"/>
      <c r="C215" s="32"/>
      <c r="D215" s="12"/>
      <c r="E215" s="27" t="s">
        <v>170</v>
      </c>
      <c r="F215" s="34">
        <v>130</v>
      </c>
      <c r="G215" s="34" t="s">
        <v>131</v>
      </c>
      <c r="H215" s="27"/>
      <c r="I215" s="36">
        <v>42.5</v>
      </c>
    </row>
    <row r="216" spans="2:9" ht="15.75" x14ac:dyDescent="0.25">
      <c r="B216" s="31"/>
      <c r="C216" s="32"/>
      <c r="D216" s="12"/>
      <c r="E216" s="27" t="s">
        <v>171</v>
      </c>
      <c r="F216" s="34">
        <v>132</v>
      </c>
      <c r="G216" s="34" t="s">
        <v>149</v>
      </c>
      <c r="H216" s="27"/>
      <c r="I216" s="36">
        <v>0</v>
      </c>
    </row>
    <row r="217" spans="2:9" ht="15.75" x14ac:dyDescent="0.25">
      <c r="B217" s="31"/>
      <c r="C217" s="32"/>
      <c r="D217" s="12"/>
      <c r="E217" s="27"/>
      <c r="F217" s="34"/>
      <c r="G217" s="34" t="s">
        <v>150</v>
      </c>
      <c r="H217" s="27"/>
      <c r="I217" s="36">
        <v>40</v>
      </c>
    </row>
    <row r="218" spans="2:9" ht="15.75" x14ac:dyDescent="0.25">
      <c r="B218" s="31"/>
      <c r="C218" s="32"/>
      <c r="D218" s="12"/>
      <c r="E218" s="27"/>
      <c r="F218" s="34"/>
      <c r="G218" s="34" t="s">
        <v>151</v>
      </c>
      <c r="H218" s="27"/>
      <c r="I218" s="36">
        <v>55</v>
      </c>
    </row>
    <row r="219" spans="2:9" ht="15.75" x14ac:dyDescent="0.25">
      <c r="B219" s="31"/>
      <c r="C219" s="32"/>
      <c r="D219" s="12"/>
      <c r="E219" s="27"/>
      <c r="F219" s="34"/>
      <c r="G219" s="34" t="s">
        <v>152</v>
      </c>
      <c r="H219" s="27"/>
      <c r="I219" s="36">
        <v>0</v>
      </c>
    </row>
    <row r="220" spans="2:9" ht="15.75" x14ac:dyDescent="0.25">
      <c r="B220" s="31"/>
      <c r="C220" s="32"/>
      <c r="D220" s="12"/>
      <c r="E220" s="27"/>
      <c r="F220" s="34"/>
      <c r="G220" s="34" t="s">
        <v>153</v>
      </c>
      <c r="H220" s="27"/>
      <c r="I220" s="36">
        <v>37.5</v>
      </c>
    </row>
    <row r="221" spans="2:9" ht="15.75" x14ac:dyDescent="0.25">
      <c r="B221" s="31"/>
      <c r="C221" s="32"/>
      <c r="D221" s="12"/>
      <c r="E221" s="27"/>
      <c r="F221" s="34"/>
      <c r="G221" s="34" t="s">
        <v>154</v>
      </c>
      <c r="H221" s="27"/>
      <c r="I221" s="36">
        <v>60</v>
      </c>
    </row>
    <row r="222" spans="2:9" ht="15.75" x14ac:dyDescent="0.25">
      <c r="B222" s="31"/>
      <c r="C222" s="32"/>
      <c r="D222" s="12"/>
      <c r="E222" s="27"/>
      <c r="F222" s="34"/>
      <c r="G222" s="34" t="s">
        <v>155</v>
      </c>
      <c r="H222" s="27"/>
      <c r="I222" s="36">
        <v>20</v>
      </c>
    </row>
    <row r="223" spans="2:9" ht="15.75" x14ac:dyDescent="0.25">
      <c r="B223" s="31"/>
      <c r="C223" s="32"/>
      <c r="D223" s="12"/>
      <c r="E223" s="27"/>
      <c r="F223" s="34"/>
      <c r="G223" s="34" t="s">
        <v>156</v>
      </c>
      <c r="H223" s="27"/>
      <c r="I223" s="36">
        <v>40</v>
      </c>
    </row>
    <row r="224" spans="2:9" ht="15.75" x14ac:dyDescent="0.25">
      <c r="B224" s="31"/>
      <c r="C224" s="32"/>
      <c r="D224" s="12"/>
      <c r="E224" s="27"/>
      <c r="F224" s="34"/>
      <c r="G224" s="34" t="s">
        <v>157</v>
      </c>
      <c r="H224" s="27"/>
      <c r="I224" s="36">
        <v>311</v>
      </c>
    </row>
    <row r="225" spans="2:9" ht="15.75" x14ac:dyDescent="0.25">
      <c r="B225" s="31"/>
      <c r="C225" s="32"/>
      <c r="D225" s="12"/>
      <c r="E225" s="27" t="s">
        <v>172</v>
      </c>
      <c r="F225" s="34">
        <v>135</v>
      </c>
      <c r="G225" s="34" t="s">
        <v>131</v>
      </c>
      <c r="H225" s="27"/>
      <c r="I225" s="36">
        <v>50</v>
      </c>
    </row>
    <row r="226" spans="2:9" ht="15.75" x14ac:dyDescent="0.25">
      <c r="B226" s="31"/>
      <c r="C226" s="32"/>
      <c r="D226" s="12"/>
      <c r="E226" s="27"/>
      <c r="F226" s="34"/>
      <c r="G226" s="34" t="s">
        <v>132</v>
      </c>
      <c r="H226" s="27"/>
      <c r="I226" s="36">
        <v>35</v>
      </c>
    </row>
    <row r="227" spans="2:9" ht="15.75" x14ac:dyDescent="0.25">
      <c r="B227" s="31"/>
      <c r="C227" s="32"/>
      <c r="D227" s="12"/>
      <c r="E227" s="27"/>
      <c r="F227" s="34"/>
      <c r="G227" s="34" t="s">
        <v>138</v>
      </c>
      <c r="H227" s="27"/>
      <c r="I227" s="36">
        <v>42.5</v>
      </c>
    </row>
    <row r="228" spans="2:9" ht="15.75" x14ac:dyDescent="0.25">
      <c r="B228" s="31"/>
      <c r="C228" s="32"/>
      <c r="D228" s="12"/>
      <c r="E228" s="27"/>
      <c r="F228" s="34"/>
      <c r="G228" s="34" t="s">
        <v>139</v>
      </c>
      <c r="H228" s="27"/>
      <c r="I228" s="36">
        <v>65</v>
      </c>
    </row>
    <row r="229" spans="2:9" ht="15.75" x14ac:dyDescent="0.25">
      <c r="B229" s="31"/>
      <c r="C229" s="32"/>
      <c r="D229" s="12"/>
      <c r="E229" s="27" t="s">
        <v>173</v>
      </c>
      <c r="F229" s="34">
        <v>137</v>
      </c>
      <c r="G229" s="34" t="s">
        <v>132</v>
      </c>
      <c r="H229" s="27"/>
      <c r="I229" s="36">
        <v>0</v>
      </c>
    </row>
    <row r="230" spans="2:9" ht="15.75" x14ac:dyDescent="0.25">
      <c r="B230" s="31"/>
      <c r="C230" s="32"/>
      <c r="D230" s="12"/>
      <c r="E230" s="27"/>
      <c r="F230" s="34"/>
      <c r="G230" s="34" t="s">
        <v>138</v>
      </c>
      <c r="H230" s="27"/>
      <c r="I230" s="36">
        <v>20</v>
      </c>
    </row>
    <row r="231" spans="2:9" ht="15.75" x14ac:dyDescent="0.25">
      <c r="B231" s="31"/>
      <c r="C231" s="32"/>
      <c r="D231" s="12"/>
      <c r="E231" s="27"/>
      <c r="F231" s="34"/>
      <c r="G231" s="34" t="s">
        <v>132</v>
      </c>
      <c r="H231" s="27"/>
      <c r="I231" s="36">
        <v>40</v>
      </c>
    </row>
    <row r="232" spans="2:9" x14ac:dyDescent="0.25">
      <c r="E232" s="27"/>
      <c r="F232" s="34"/>
      <c r="G232" s="34" t="s">
        <v>139</v>
      </c>
      <c r="H232" s="27"/>
      <c r="I232" s="36">
        <v>0</v>
      </c>
    </row>
    <row r="233" spans="2:9" x14ac:dyDescent="0.25">
      <c r="E233" s="27" t="s">
        <v>174</v>
      </c>
      <c r="F233" s="34">
        <v>144</v>
      </c>
      <c r="G233" s="34" t="s">
        <v>131</v>
      </c>
      <c r="H233" s="27"/>
      <c r="I233" s="36">
        <v>40</v>
      </c>
    </row>
    <row r="234" spans="2:9" x14ac:dyDescent="0.25">
      <c r="E234" s="27"/>
      <c r="F234" s="34"/>
      <c r="G234" s="34" t="s">
        <v>151</v>
      </c>
      <c r="H234" s="27"/>
      <c r="I234" s="36">
        <v>40</v>
      </c>
    </row>
    <row r="235" spans="2:9" x14ac:dyDescent="0.25">
      <c r="E235" s="27"/>
      <c r="F235" s="34"/>
      <c r="G235" s="34" t="s">
        <v>152</v>
      </c>
      <c r="H235" s="27"/>
      <c r="I235" s="36">
        <v>20</v>
      </c>
    </row>
    <row r="236" spans="2:9" x14ac:dyDescent="0.25">
      <c r="E236" s="27"/>
      <c r="F236" s="34"/>
      <c r="G236" s="34" t="s">
        <v>138</v>
      </c>
      <c r="H236" s="27"/>
      <c r="I236" s="36">
        <v>50</v>
      </c>
    </row>
    <row r="237" spans="2:9" x14ac:dyDescent="0.25">
      <c r="E237" s="27"/>
      <c r="F237" s="34"/>
      <c r="G237" s="34" t="s">
        <v>139</v>
      </c>
      <c r="H237" s="27"/>
      <c r="I237" s="36">
        <v>47.5</v>
      </c>
    </row>
    <row r="238" spans="2:9" x14ac:dyDescent="0.25">
      <c r="E238" s="27" t="s">
        <v>178</v>
      </c>
      <c r="F238" s="34">
        <v>151</v>
      </c>
      <c r="G238" s="34" t="s">
        <v>131</v>
      </c>
      <c r="H238" s="27"/>
      <c r="I238" s="36">
        <v>110</v>
      </c>
    </row>
    <row r="239" spans="2:9" x14ac:dyDescent="0.25">
      <c r="E239" s="27"/>
      <c r="F239" s="34"/>
      <c r="G239" s="34" t="s">
        <v>139</v>
      </c>
      <c r="H239" s="27"/>
      <c r="I239" s="36">
        <v>50</v>
      </c>
    </row>
    <row r="240" spans="2:9" x14ac:dyDescent="0.25">
      <c r="E240" s="27" t="s">
        <v>179</v>
      </c>
      <c r="F240" s="34">
        <v>157</v>
      </c>
      <c r="G240" s="34" t="s">
        <v>131</v>
      </c>
      <c r="H240" s="27"/>
      <c r="I240" s="36">
        <v>0</v>
      </c>
    </row>
    <row r="241" spans="5:9" x14ac:dyDescent="0.25">
      <c r="E241" s="27"/>
      <c r="F241" s="34"/>
      <c r="G241" s="34" t="s">
        <v>132</v>
      </c>
      <c r="H241" s="27"/>
      <c r="I241" s="36">
        <v>0</v>
      </c>
    </row>
    <row r="242" spans="5:9" x14ac:dyDescent="0.25">
      <c r="E242" s="27"/>
      <c r="F242" s="34"/>
      <c r="G242" s="34" t="s">
        <v>133</v>
      </c>
      <c r="H242" s="27"/>
      <c r="I242" s="36">
        <v>25</v>
      </c>
    </row>
    <row r="243" spans="5:9" x14ac:dyDescent="0.25">
      <c r="E243" s="27"/>
      <c r="F243" s="34"/>
      <c r="G243" s="34" t="s">
        <v>137</v>
      </c>
      <c r="H243" s="27"/>
      <c r="I243" s="36">
        <v>25</v>
      </c>
    </row>
    <row r="244" spans="5:9" x14ac:dyDescent="0.25">
      <c r="E244" s="27"/>
      <c r="F244" s="34"/>
      <c r="G244" s="34" t="s">
        <v>138</v>
      </c>
      <c r="H244" s="27"/>
      <c r="I244" s="36">
        <v>0</v>
      </c>
    </row>
    <row r="245" spans="5:9" x14ac:dyDescent="0.25">
      <c r="E245" s="27"/>
      <c r="F245" s="34"/>
      <c r="G245" s="34" t="s">
        <v>139</v>
      </c>
      <c r="H245" s="27"/>
      <c r="I245" s="36">
        <v>0</v>
      </c>
    </row>
    <row r="246" spans="5:9" x14ac:dyDescent="0.25">
      <c r="E246" s="27" t="s">
        <v>180</v>
      </c>
      <c r="F246" s="34">
        <v>159</v>
      </c>
      <c r="G246" s="34" t="s">
        <v>158</v>
      </c>
      <c r="H246" s="27"/>
      <c r="I246" s="36">
        <v>0</v>
      </c>
    </row>
    <row r="247" spans="5:9" x14ac:dyDescent="0.25">
      <c r="E247" s="27"/>
      <c r="F247" s="34"/>
      <c r="G247" s="34" t="s">
        <v>159</v>
      </c>
      <c r="H247" s="27"/>
      <c r="I247" s="36">
        <v>0</v>
      </c>
    </row>
    <row r="248" spans="5:9" x14ac:dyDescent="0.25">
      <c r="E248" s="27"/>
      <c r="F248" s="34"/>
      <c r="G248" s="34" t="s">
        <v>160</v>
      </c>
      <c r="H248" s="27"/>
      <c r="I248" s="36">
        <v>85</v>
      </c>
    </row>
    <row r="249" spans="5:9" x14ac:dyDescent="0.25">
      <c r="E249" s="27"/>
      <c r="F249" s="34"/>
      <c r="G249" s="34" t="s">
        <v>161</v>
      </c>
      <c r="H249" s="27"/>
      <c r="I249" s="36">
        <v>0</v>
      </c>
    </row>
    <row r="250" spans="5:9" x14ac:dyDescent="0.25">
      <c r="E250" s="27"/>
      <c r="F250" s="34"/>
      <c r="G250" s="34" t="s">
        <v>162</v>
      </c>
      <c r="H250" s="27"/>
      <c r="I250" s="36">
        <v>0</v>
      </c>
    </row>
    <row r="251" spans="5:9" x14ac:dyDescent="0.25">
      <c r="E251" s="27"/>
      <c r="F251" s="34"/>
      <c r="G251" s="34" t="s">
        <v>163</v>
      </c>
      <c r="H251" s="27"/>
      <c r="I251" s="36">
        <v>100</v>
      </c>
    </row>
    <row r="252" spans="5:9" x14ac:dyDescent="0.25">
      <c r="E252" s="27"/>
      <c r="F252" s="34"/>
      <c r="G252" s="34" t="s">
        <v>139</v>
      </c>
      <c r="H252" s="27"/>
      <c r="I252" s="36">
        <v>117.5</v>
      </c>
    </row>
    <row r="253" spans="5:9" x14ac:dyDescent="0.25">
      <c r="E253" s="27" t="s">
        <v>125</v>
      </c>
      <c r="F253" s="34">
        <v>161</v>
      </c>
      <c r="G253" s="34" t="s">
        <v>126</v>
      </c>
      <c r="H253" s="27"/>
      <c r="I253" s="36">
        <v>112.5</v>
      </c>
    </row>
    <row r="254" spans="5:9" x14ac:dyDescent="0.25">
      <c r="E254" s="27"/>
      <c r="F254" s="34"/>
      <c r="G254" s="34" t="s">
        <v>127</v>
      </c>
      <c r="H254" s="27"/>
      <c r="I254" s="36">
        <v>0</v>
      </c>
    </row>
    <row r="255" spans="5:9" x14ac:dyDescent="0.25">
      <c r="E255" s="27"/>
      <c r="F255" s="34"/>
      <c r="G255" s="34" t="s">
        <v>128</v>
      </c>
      <c r="H255" s="27"/>
      <c r="I255" s="36">
        <v>32.5</v>
      </c>
    </row>
    <row r="256" spans="5:9" x14ac:dyDescent="0.25">
      <c r="E256" s="27"/>
      <c r="F256" s="34"/>
      <c r="G256" s="34" t="s">
        <v>129</v>
      </c>
      <c r="H256" s="27"/>
      <c r="I256" s="36">
        <v>125</v>
      </c>
    </row>
    <row r="257" spans="2:9" x14ac:dyDescent="0.25">
      <c r="E257" s="27" t="s">
        <v>130</v>
      </c>
      <c r="F257" s="34">
        <v>168</v>
      </c>
      <c r="G257" s="34" t="s">
        <v>131</v>
      </c>
      <c r="H257" s="27"/>
      <c r="I257" s="36">
        <v>0</v>
      </c>
    </row>
    <row r="258" spans="2:9" x14ac:dyDescent="0.25">
      <c r="E258" s="27"/>
      <c r="F258" s="34"/>
      <c r="G258" s="34" t="s">
        <v>132</v>
      </c>
      <c r="H258" s="27"/>
      <c r="I258" s="36">
        <v>82.5</v>
      </c>
    </row>
    <row r="259" spans="2:9" x14ac:dyDescent="0.25">
      <c r="E259" s="27"/>
      <c r="F259" s="34"/>
      <c r="G259" s="34" t="s">
        <v>133</v>
      </c>
      <c r="H259" s="27"/>
      <c r="I259" s="36">
        <v>0</v>
      </c>
    </row>
    <row r="260" spans="2:9" x14ac:dyDescent="0.25">
      <c r="E260" s="27"/>
      <c r="F260" s="34"/>
      <c r="G260" s="34" t="s">
        <v>133</v>
      </c>
      <c r="H260" s="27" t="s">
        <v>134</v>
      </c>
      <c r="I260" s="36">
        <v>40</v>
      </c>
    </row>
    <row r="261" spans="2:9" x14ac:dyDescent="0.25">
      <c r="E261" s="27"/>
      <c r="F261" s="34"/>
      <c r="G261" s="34" t="s">
        <v>133</v>
      </c>
      <c r="H261" s="27" t="s">
        <v>135</v>
      </c>
      <c r="I261" s="36">
        <v>0</v>
      </c>
    </row>
    <row r="262" spans="2:9" x14ac:dyDescent="0.25">
      <c r="E262" s="27"/>
      <c r="F262" s="34"/>
      <c r="G262" s="34" t="s">
        <v>133</v>
      </c>
      <c r="H262" s="27" t="s">
        <v>136</v>
      </c>
      <c r="I262" s="36">
        <v>0</v>
      </c>
    </row>
    <row r="263" spans="2:9" x14ac:dyDescent="0.25">
      <c r="E263" s="27"/>
      <c r="F263" s="34"/>
      <c r="G263" s="34" t="s">
        <v>137</v>
      </c>
      <c r="H263" s="27"/>
      <c r="I263" s="36">
        <v>40</v>
      </c>
    </row>
    <row r="264" spans="2:9" x14ac:dyDescent="0.25">
      <c r="E264" s="27"/>
      <c r="F264" s="34"/>
      <c r="G264" s="34" t="s">
        <v>137</v>
      </c>
      <c r="H264" s="27" t="s">
        <v>134</v>
      </c>
      <c r="I264" s="36">
        <v>40</v>
      </c>
    </row>
    <row r="265" spans="2:9" x14ac:dyDescent="0.25">
      <c r="E265" s="27"/>
      <c r="F265" s="34"/>
      <c r="G265" s="34" t="s">
        <v>137</v>
      </c>
      <c r="H265" s="27" t="s">
        <v>135</v>
      </c>
      <c r="I265" s="36">
        <v>0</v>
      </c>
    </row>
    <row r="266" spans="2:9" x14ac:dyDescent="0.25">
      <c r="E266" s="27"/>
      <c r="F266" s="34"/>
      <c r="G266" s="34" t="s">
        <v>137</v>
      </c>
      <c r="H266" s="27" t="s">
        <v>136</v>
      </c>
      <c r="I266" s="36">
        <v>0</v>
      </c>
    </row>
    <row r="267" spans="2:9" x14ac:dyDescent="0.25">
      <c r="E267" s="27"/>
      <c r="F267" s="34"/>
      <c r="G267" s="34" t="s">
        <v>138</v>
      </c>
      <c r="H267" s="27"/>
      <c r="I267" s="36">
        <v>42.5</v>
      </c>
    </row>
    <row r="268" spans="2:9" x14ac:dyDescent="0.25">
      <c r="E268" s="27"/>
      <c r="F268" s="34"/>
      <c r="G268" s="34" t="s">
        <v>139</v>
      </c>
      <c r="H268" s="27"/>
      <c r="I268" s="36">
        <v>0</v>
      </c>
    </row>
    <row r="269" spans="2:9" ht="15.75" thickBot="1" x14ac:dyDescent="0.3">
      <c r="E269" s="27" t="s">
        <v>142</v>
      </c>
      <c r="F269" s="34" t="s">
        <v>143</v>
      </c>
      <c r="G269" s="34" t="s">
        <v>138</v>
      </c>
      <c r="H269" s="27"/>
      <c r="I269" s="36">
        <v>37.5</v>
      </c>
    </row>
    <row r="270" spans="2:9" ht="16.5" thickBot="1" x14ac:dyDescent="0.35">
      <c r="E270" s="27"/>
      <c r="F270" s="27"/>
      <c r="G270" s="27"/>
      <c r="H270" s="27"/>
      <c r="I270" s="56">
        <f>+SUM(I189:I269)</f>
        <v>3351</v>
      </c>
    </row>
    <row r="272" spans="2:9" ht="31.5" x14ac:dyDescent="0.25">
      <c r="B272" s="7" t="s">
        <v>1</v>
      </c>
      <c r="C272" s="11" t="s">
        <v>4</v>
      </c>
      <c r="D272" s="43">
        <v>4895.6999999999989</v>
      </c>
    </row>
    <row r="274" spans="5:18" x14ac:dyDescent="0.25">
      <c r="E274" s="27"/>
      <c r="F274" s="27"/>
      <c r="G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</row>
    <row r="275" spans="5:18" ht="15.75" x14ac:dyDescent="0.3">
      <c r="E275" s="42"/>
      <c r="F275" s="42"/>
      <c r="G275" s="42"/>
      <c r="H275" s="42" t="s">
        <v>102</v>
      </c>
      <c r="I275" s="42"/>
      <c r="J275" s="70" t="s">
        <v>101</v>
      </c>
      <c r="K275" s="70"/>
      <c r="L275" s="70"/>
      <c r="M275" s="70"/>
      <c r="N275" s="70"/>
      <c r="O275" s="70"/>
      <c r="P275" s="27"/>
      <c r="Q275" s="27"/>
      <c r="R275" s="27"/>
    </row>
    <row r="276" spans="5:18" ht="15.75" x14ac:dyDescent="0.3">
      <c r="E276" s="42" t="s">
        <v>101</v>
      </c>
      <c r="F276" s="35" t="s">
        <v>30</v>
      </c>
      <c r="G276" s="35" t="s">
        <v>31</v>
      </c>
      <c r="H276" s="42" t="s">
        <v>190</v>
      </c>
      <c r="I276" s="42"/>
      <c r="J276" s="35" t="s">
        <v>95</v>
      </c>
      <c r="K276" s="35" t="s">
        <v>96</v>
      </c>
      <c r="L276" s="35" t="s">
        <v>181</v>
      </c>
      <c r="M276" s="35" t="s">
        <v>94</v>
      </c>
      <c r="N276" s="35" t="s">
        <v>182</v>
      </c>
      <c r="O276" s="35" t="s">
        <v>183</v>
      </c>
      <c r="P276" s="27"/>
      <c r="Q276" s="27"/>
      <c r="R276" s="27"/>
    </row>
    <row r="277" spans="5:18" x14ac:dyDescent="0.25">
      <c r="E277" s="27" t="s">
        <v>164</v>
      </c>
      <c r="F277" s="34">
        <v>93</v>
      </c>
      <c r="G277" s="34" t="s">
        <v>131</v>
      </c>
      <c r="H277" s="45">
        <v>0</v>
      </c>
      <c r="I277" s="27"/>
      <c r="J277" s="24"/>
      <c r="K277" s="24"/>
      <c r="L277" s="24"/>
      <c r="M277" s="24">
        <v>1</v>
      </c>
      <c r="N277" s="24"/>
      <c r="O277" s="24"/>
      <c r="P277" s="27"/>
      <c r="Q277" s="27"/>
      <c r="R277" s="27"/>
    </row>
    <row r="278" spans="5:18" x14ac:dyDescent="0.25">
      <c r="E278" s="27"/>
      <c r="F278" s="34"/>
      <c r="G278" s="34" t="s">
        <v>139</v>
      </c>
      <c r="H278" s="45">
        <v>0</v>
      </c>
      <c r="I278" s="27"/>
      <c r="J278" s="24">
        <v>4</v>
      </c>
      <c r="K278" s="24">
        <v>2</v>
      </c>
      <c r="L278" s="24"/>
      <c r="M278" s="24"/>
      <c r="N278" s="24"/>
      <c r="O278" s="24"/>
      <c r="P278" s="27"/>
      <c r="Q278" s="27"/>
      <c r="R278" s="27"/>
    </row>
    <row r="279" spans="5:18" x14ac:dyDescent="0.25">
      <c r="E279" s="27" t="s">
        <v>165</v>
      </c>
      <c r="F279" s="34">
        <v>104</v>
      </c>
      <c r="G279" s="34" t="s">
        <v>131</v>
      </c>
      <c r="H279" s="45">
        <v>0</v>
      </c>
      <c r="I279" s="27"/>
      <c r="J279" s="24"/>
      <c r="K279" s="24"/>
      <c r="L279" s="24"/>
      <c r="M279" s="24">
        <v>1</v>
      </c>
      <c r="N279" s="24"/>
      <c r="O279" s="24"/>
      <c r="P279" s="27"/>
      <c r="Q279" s="27"/>
      <c r="R279" s="27"/>
    </row>
    <row r="280" spans="5:18" x14ac:dyDescent="0.25">
      <c r="E280" s="27"/>
      <c r="F280" s="34"/>
      <c r="G280" s="34" t="s">
        <v>139</v>
      </c>
      <c r="H280" s="45">
        <v>0</v>
      </c>
      <c r="I280" s="27"/>
      <c r="J280" s="24">
        <v>4</v>
      </c>
      <c r="K280" s="24">
        <v>2</v>
      </c>
      <c r="L280" s="24"/>
      <c r="M280" s="24"/>
      <c r="N280" s="24"/>
      <c r="O280" s="24"/>
      <c r="P280" s="27"/>
      <c r="Q280" s="27"/>
      <c r="R280" s="27"/>
    </row>
    <row r="281" spans="5:18" x14ac:dyDescent="0.25">
      <c r="E281" s="27"/>
      <c r="F281" s="34"/>
      <c r="G281" s="34" t="s">
        <v>137</v>
      </c>
      <c r="H281" s="45">
        <v>47.879999999999995</v>
      </c>
      <c r="I281" s="27"/>
      <c r="J281" s="24"/>
      <c r="K281" s="24"/>
      <c r="L281" s="24"/>
      <c r="M281" s="24">
        <v>1</v>
      </c>
      <c r="N281" s="24">
        <v>1</v>
      </c>
      <c r="O281" s="24"/>
      <c r="P281" s="27"/>
      <c r="Q281" s="27"/>
      <c r="R281" s="27"/>
    </row>
    <row r="282" spans="5:18" x14ac:dyDescent="0.25">
      <c r="E282" s="27" t="s">
        <v>166</v>
      </c>
      <c r="F282" s="34">
        <v>110</v>
      </c>
      <c r="G282" s="34" t="s">
        <v>131</v>
      </c>
      <c r="H282" s="45">
        <v>40.47</v>
      </c>
      <c r="I282" s="27"/>
      <c r="J282" s="24"/>
      <c r="K282" s="24"/>
      <c r="L282" s="24"/>
      <c r="M282" s="24">
        <v>1</v>
      </c>
      <c r="N282" s="24"/>
      <c r="O282" s="24"/>
      <c r="P282" s="27"/>
      <c r="Q282" s="27"/>
      <c r="R282" s="27"/>
    </row>
    <row r="283" spans="5:18" x14ac:dyDescent="0.25">
      <c r="E283" s="27"/>
      <c r="F283" s="34"/>
      <c r="G283" s="34" t="s">
        <v>132</v>
      </c>
      <c r="H283" s="45">
        <v>55.574999999999996</v>
      </c>
      <c r="I283" s="27"/>
      <c r="J283" s="24"/>
      <c r="K283" s="24"/>
      <c r="L283" s="24"/>
      <c r="M283" s="24">
        <v>1</v>
      </c>
      <c r="N283" s="24"/>
      <c r="O283" s="24"/>
      <c r="P283" s="27"/>
      <c r="Q283" s="27"/>
      <c r="R283" s="27"/>
    </row>
    <row r="284" spans="5:18" x14ac:dyDescent="0.25">
      <c r="E284" s="27"/>
      <c r="F284" s="34"/>
      <c r="G284" s="34" t="s">
        <v>138</v>
      </c>
      <c r="H284" s="45">
        <v>82.649999999999991</v>
      </c>
      <c r="I284" s="27"/>
      <c r="J284" s="24">
        <v>4</v>
      </c>
      <c r="K284" s="24">
        <v>2</v>
      </c>
      <c r="L284" s="24"/>
      <c r="M284" s="24"/>
      <c r="N284" s="24"/>
      <c r="O284" s="24"/>
      <c r="P284" s="27"/>
      <c r="Q284" s="27"/>
      <c r="R284" s="27"/>
    </row>
    <row r="285" spans="5:18" x14ac:dyDescent="0.25">
      <c r="E285" s="27"/>
      <c r="F285" s="34"/>
      <c r="G285" s="34" t="s">
        <v>139</v>
      </c>
      <c r="H285" s="45">
        <v>51.87</v>
      </c>
      <c r="I285" s="27"/>
      <c r="J285" s="24">
        <v>4</v>
      </c>
      <c r="K285" s="24">
        <v>2</v>
      </c>
      <c r="L285" s="24"/>
      <c r="M285" s="24"/>
      <c r="N285" s="24"/>
      <c r="O285" s="24"/>
      <c r="P285" s="27"/>
      <c r="Q285" s="27"/>
      <c r="R285" s="27"/>
    </row>
    <row r="286" spans="5:18" x14ac:dyDescent="0.25">
      <c r="E286" s="27"/>
      <c r="F286" s="34"/>
      <c r="G286" s="34" t="s">
        <v>137</v>
      </c>
      <c r="H286" s="45">
        <v>56.999999999999993</v>
      </c>
      <c r="I286" s="27"/>
      <c r="J286" s="24"/>
      <c r="K286" s="24"/>
      <c r="L286" s="24"/>
      <c r="M286" s="24">
        <v>2</v>
      </c>
      <c r="N286" s="24"/>
      <c r="O286" s="24"/>
      <c r="P286" s="27"/>
      <c r="Q286" s="27"/>
      <c r="R286" s="27"/>
    </row>
    <row r="287" spans="5:18" x14ac:dyDescent="0.25">
      <c r="E287" s="27"/>
      <c r="F287" s="34"/>
      <c r="G287" s="34" t="s">
        <v>133</v>
      </c>
      <c r="H287" s="45">
        <v>68.114999999999995</v>
      </c>
      <c r="I287" s="27"/>
      <c r="J287" s="24"/>
      <c r="K287" s="24"/>
      <c r="L287" s="24"/>
      <c r="M287" s="24">
        <v>1</v>
      </c>
      <c r="N287" s="24"/>
      <c r="O287" s="24"/>
      <c r="P287" s="27"/>
      <c r="Q287" s="27"/>
      <c r="R287" s="27"/>
    </row>
    <row r="288" spans="5:18" x14ac:dyDescent="0.25">
      <c r="E288" s="27" t="s">
        <v>167</v>
      </c>
      <c r="F288" s="34">
        <v>114</v>
      </c>
      <c r="G288" s="34" t="s">
        <v>131</v>
      </c>
      <c r="H288" s="45">
        <v>0</v>
      </c>
      <c r="I288" s="27"/>
      <c r="J288" s="24"/>
      <c r="K288" s="24"/>
      <c r="L288" s="24"/>
      <c r="M288" s="24">
        <v>1</v>
      </c>
      <c r="N288" s="24"/>
      <c r="O288" s="24"/>
      <c r="P288" s="27"/>
      <c r="Q288" s="27"/>
      <c r="R288" s="27"/>
    </row>
    <row r="289" spans="5:18" x14ac:dyDescent="0.25">
      <c r="E289" s="27"/>
      <c r="F289" s="34"/>
      <c r="G289" s="34" t="s">
        <v>132</v>
      </c>
      <c r="H289" s="45">
        <v>42.464999999999996</v>
      </c>
      <c r="I289" s="27"/>
      <c r="J289" s="24"/>
      <c r="K289" s="24"/>
      <c r="L289" s="24"/>
      <c r="M289" s="24">
        <v>2</v>
      </c>
      <c r="N289" s="24"/>
      <c r="O289" s="24"/>
      <c r="P289" s="27"/>
      <c r="Q289" s="27"/>
      <c r="R289" s="27"/>
    </row>
    <row r="290" spans="5:18" x14ac:dyDescent="0.25">
      <c r="E290" s="27"/>
      <c r="F290" s="34"/>
      <c r="G290" s="34" t="s">
        <v>138</v>
      </c>
      <c r="H290" s="45">
        <v>0</v>
      </c>
      <c r="I290" s="27"/>
      <c r="J290" s="24">
        <v>4</v>
      </c>
      <c r="K290" s="24">
        <v>2</v>
      </c>
      <c r="L290" s="24"/>
      <c r="M290" s="24"/>
      <c r="N290" s="24"/>
      <c r="O290" s="24"/>
      <c r="P290" s="27"/>
      <c r="Q290" s="27"/>
      <c r="R290" s="27"/>
    </row>
    <row r="291" spans="5:18" x14ac:dyDescent="0.25">
      <c r="E291" s="27"/>
      <c r="F291" s="34"/>
      <c r="G291" s="34" t="s">
        <v>139</v>
      </c>
      <c r="H291" s="45">
        <v>0</v>
      </c>
      <c r="I291" s="27"/>
      <c r="J291" s="24">
        <v>4</v>
      </c>
      <c r="K291" s="24">
        <v>2</v>
      </c>
      <c r="L291" s="24"/>
      <c r="M291" s="24"/>
      <c r="N291" s="24"/>
      <c r="O291" s="24"/>
      <c r="P291" s="27"/>
      <c r="Q291" s="27"/>
      <c r="R291" s="27"/>
    </row>
    <row r="292" spans="5:18" x14ac:dyDescent="0.25">
      <c r="E292" s="27" t="s">
        <v>184</v>
      </c>
      <c r="F292" s="34">
        <v>118</v>
      </c>
      <c r="G292" s="34"/>
      <c r="H292" s="45">
        <v>0</v>
      </c>
      <c r="I292" s="27"/>
      <c r="J292" s="24"/>
      <c r="K292" s="24"/>
      <c r="L292" s="24">
        <v>5</v>
      </c>
      <c r="M292" s="24"/>
      <c r="N292" s="24"/>
      <c r="O292" s="24"/>
      <c r="P292" s="27"/>
      <c r="Q292" s="27"/>
      <c r="R292" s="27"/>
    </row>
    <row r="293" spans="5:18" x14ac:dyDescent="0.25">
      <c r="E293" s="27" t="s">
        <v>168</v>
      </c>
      <c r="F293" s="34">
        <v>119</v>
      </c>
      <c r="G293" s="34" t="s">
        <v>131</v>
      </c>
      <c r="H293" s="45">
        <v>0</v>
      </c>
      <c r="I293" s="27"/>
      <c r="J293" s="24"/>
      <c r="K293" s="24"/>
      <c r="L293" s="24"/>
      <c r="M293" s="24">
        <v>1</v>
      </c>
      <c r="N293" s="24"/>
      <c r="O293" s="24"/>
      <c r="P293" s="27"/>
      <c r="Q293" s="27"/>
      <c r="R293" s="27"/>
    </row>
    <row r="294" spans="5:18" x14ac:dyDescent="0.25">
      <c r="E294" s="27"/>
      <c r="F294" s="34"/>
      <c r="G294" s="34" t="s">
        <v>132</v>
      </c>
      <c r="H294" s="45">
        <v>0</v>
      </c>
      <c r="I294" s="27"/>
      <c r="J294" s="24"/>
      <c r="K294" s="24"/>
      <c r="L294" s="24"/>
      <c r="M294" s="24">
        <v>1</v>
      </c>
      <c r="N294" s="24"/>
      <c r="O294" s="24"/>
      <c r="P294" s="27"/>
      <c r="Q294" s="27"/>
      <c r="R294" s="27"/>
    </row>
    <row r="295" spans="5:18" x14ac:dyDescent="0.25">
      <c r="E295" s="27"/>
      <c r="F295" s="34"/>
      <c r="G295" s="34" t="s">
        <v>138</v>
      </c>
      <c r="H295" s="45">
        <v>0</v>
      </c>
      <c r="I295" s="27"/>
      <c r="J295" s="24">
        <v>4</v>
      </c>
      <c r="K295" s="24">
        <v>2</v>
      </c>
      <c r="L295" s="24"/>
      <c r="M295" s="24"/>
      <c r="N295" s="24"/>
      <c r="O295" s="24"/>
      <c r="P295" s="27"/>
      <c r="Q295" s="27"/>
      <c r="R295" s="27"/>
    </row>
    <row r="296" spans="5:18" x14ac:dyDescent="0.25">
      <c r="E296" s="27"/>
      <c r="F296" s="34"/>
      <c r="G296" s="34" t="s">
        <v>139</v>
      </c>
      <c r="H296" s="45">
        <v>0</v>
      </c>
      <c r="I296" s="27"/>
      <c r="J296" s="24">
        <v>4</v>
      </c>
      <c r="K296" s="24">
        <v>2</v>
      </c>
      <c r="L296" s="24"/>
      <c r="M296" s="24"/>
      <c r="N296" s="24"/>
      <c r="O296" s="24"/>
      <c r="P296" s="27"/>
      <c r="Q296" s="27"/>
      <c r="R296" s="27"/>
    </row>
    <row r="297" spans="5:18" x14ac:dyDescent="0.25">
      <c r="E297" s="27" t="s">
        <v>169</v>
      </c>
      <c r="F297" s="34">
        <v>129</v>
      </c>
      <c r="G297" s="34" t="s">
        <v>131</v>
      </c>
      <c r="H297" s="45">
        <v>71.534999999999997</v>
      </c>
      <c r="I297" s="27"/>
      <c r="J297" s="24"/>
      <c r="K297" s="24"/>
      <c r="L297" s="24"/>
      <c r="M297" s="24">
        <v>2</v>
      </c>
      <c r="N297" s="24"/>
      <c r="O297" s="24"/>
      <c r="P297" s="27"/>
      <c r="Q297" s="27"/>
      <c r="R297" s="27"/>
    </row>
    <row r="298" spans="5:18" x14ac:dyDescent="0.25">
      <c r="E298" s="27"/>
      <c r="F298" s="34"/>
      <c r="G298" s="34" t="s">
        <v>132</v>
      </c>
      <c r="H298" s="45">
        <v>0</v>
      </c>
      <c r="I298" s="27"/>
      <c r="J298" s="24"/>
      <c r="K298" s="24"/>
      <c r="L298" s="24"/>
      <c r="M298" s="24">
        <v>1</v>
      </c>
      <c r="N298" s="24"/>
      <c r="O298" s="24"/>
      <c r="P298" s="27"/>
      <c r="Q298" s="27"/>
      <c r="R298" s="27"/>
    </row>
    <row r="299" spans="5:18" x14ac:dyDescent="0.25">
      <c r="E299" s="27"/>
      <c r="F299" s="34"/>
      <c r="G299" s="34" t="s">
        <v>138</v>
      </c>
      <c r="H299" s="45">
        <v>113.71499999999999</v>
      </c>
      <c r="I299" s="27"/>
      <c r="J299" s="24">
        <v>4</v>
      </c>
      <c r="K299" s="24">
        <v>2</v>
      </c>
      <c r="L299" s="24"/>
      <c r="M299" s="24">
        <v>1</v>
      </c>
      <c r="N299" s="24"/>
      <c r="O299" s="24"/>
      <c r="P299" s="27"/>
      <c r="Q299" s="27"/>
      <c r="R299" s="27"/>
    </row>
    <row r="300" spans="5:18" x14ac:dyDescent="0.25">
      <c r="E300" s="27"/>
      <c r="F300" s="34"/>
      <c r="G300" s="34" t="s">
        <v>139</v>
      </c>
      <c r="H300" s="45">
        <v>0</v>
      </c>
      <c r="I300" s="27"/>
      <c r="J300" s="24">
        <v>4</v>
      </c>
      <c r="K300" s="24">
        <v>2</v>
      </c>
      <c r="L300" s="24"/>
      <c r="M300" s="24"/>
      <c r="N300" s="24"/>
      <c r="O300" s="24"/>
      <c r="P300" s="27"/>
      <c r="Q300" s="27"/>
      <c r="R300" s="27"/>
    </row>
    <row r="301" spans="5:18" x14ac:dyDescent="0.25">
      <c r="E301" s="27" t="s">
        <v>170</v>
      </c>
      <c r="F301" s="34">
        <v>130</v>
      </c>
      <c r="G301" s="34" t="s">
        <v>131</v>
      </c>
      <c r="H301" s="45">
        <v>0</v>
      </c>
      <c r="I301" s="27"/>
      <c r="J301" s="24"/>
      <c r="K301" s="24"/>
      <c r="L301" s="24"/>
      <c r="M301" s="24">
        <v>1</v>
      </c>
      <c r="N301" s="24"/>
      <c r="O301" s="24"/>
      <c r="P301" s="27"/>
      <c r="Q301" s="27"/>
      <c r="R301" s="27"/>
    </row>
    <row r="302" spans="5:18" x14ac:dyDescent="0.25">
      <c r="E302" s="27" t="s">
        <v>171</v>
      </c>
      <c r="F302" s="34">
        <v>132</v>
      </c>
      <c r="G302" s="34" t="s">
        <v>149</v>
      </c>
      <c r="H302" s="45">
        <v>0</v>
      </c>
      <c r="I302" s="27"/>
      <c r="J302" s="24"/>
      <c r="K302" s="24"/>
      <c r="L302" s="24"/>
      <c r="M302" s="24">
        <v>1</v>
      </c>
      <c r="N302" s="24"/>
      <c r="O302" s="24"/>
      <c r="P302" s="27"/>
      <c r="Q302" s="27"/>
      <c r="R302" s="27"/>
    </row>
    <row r="303" spans="5:18" x14ac:dyDescent="0.25">
      <c r="E303" s="27"/>
      <c r="F303" s="34"/>
      <c r="G303" s="34" t="s">
        <v>150</v>
      </c>
      <c r="H303" s="45">
        <v>0</v>
      </c>
      <c r="I303" s="27"/>
      <c r="J303" s="24"/>
      <c r="K303" s="24"/>
      <c r="L303" s="24"/>
      <c r="M303" s="24">
        <v>1</v>
      </c>
      <c r="N303" s="24"/>
      <c r="O303" s="24"/>
      <c r="P303" s="27"/>
      <c r="Q303" s="27"/>
      <c r="R303" s="27"/>
    </row>
    <row r="304" spans="5:18" x14ac:dyDescent="0.25">
      <c r="E304" s="27"/>
      <c r="F304" s="34"/>
      <c r="G304" s="34" t="s">
        <v>151</v>
      </c>
      <c r="H304" s="45">
        <v>0</v>
      </c>
      <c r="I304" s="27"/>
      <c r="J304" s="24"/>
      <c r="K304" s="24"/>
      <c r="L304" s="24"/>
      <c r="M304" s="24">
        <v>1</v>
      </c>
      <c r="N304" s="24"/>
      <c r="O304" s="24"/>
      <c r="P304" s="27"/>
      <c r="Q304" s="27"/>
      <c r="R304" s="27"/>
    </row>
    <row r="305" spans="5:18" x14ac:dyDescent="0.25">
      <c r="E305" s="27"/>
      <c r="F305" s="34"/>
      <c r="G305" s="34" t="s">
        <v>152</v>
      </c>
      <c r="H305" s="45">
        <v>0</v>
      </c>
      <c r="I305" s="27"/>
      <c r="J305" s="24"/>
      <c r="K305" s="24"/>
      <c r="L305" s="24"/>
      <c r="M305" s="24">
        <v>1</v>
      </c>
      <c r="N305" s="24"/>
      <c r="O305" s="24"/>
      <c r="P305" s="27"/>
      <c r="Q305" s="27"/>
      <c r="R305" s="27"/>
    </row>
    <row r="306" spans="5:18" x14ac:dyDescent="0.25">
      <c r="E306" s="27"/>
      <c r="F306" s="34"/>
      <c r="G306" s="34" t="s">
        <v>153</v>
      </c>
      <c r="H306" s="45">
        <v>0</v>
      </c>
      <c r="I306" s="27"/>
      <c r="J306" s="24">
        <v>4</v>
      </c>
      <c r="K306" s="24">
        <v>2</v>
      </c>
      <c r="L306" s="24"/>
      <c r="M306" s="24"/>
      <c r="N306" s="24"/>
      <c r="O306" s="24"/>
      <c r="P306" s="27"/>
      <c r="Q306" s="27"/>
      <c r="R306" s="27"/>
    </row>
    <row r="307" spans="5:18" x14ac:dyDescent="0.25">
      <c r="E307" s="27"/>
      <c r="F307" s="34"/>
      <c r="G307" s="34" t="s">
        <v>154</v>
      </c>
      <c r="H307" s="45">
        <v>0</v>
      </c>
      <c r="I307" s="27"/>
      <c r="J307" s="24">
        <v>4</v>
      </c>
      <c r="K307" s="24">
        <v>2</v>
      </c>
      <c r="L307" s="24"/>
      <c r="M307" s="24"/>
      <c r="N307" s="24"/>
      <c r="O307" s="24"/>
      <c r="P307" s="27"/>
      <c r="Q307" s="27"/>
      <c r="R307" s="27"/>
    </row>
    <row r="308" spans="5:18" x14ac:dyDescent="0.25">
      <c r="E308" s="27"/>
      <c r="F308" s="34"/>
      <c r="G308" s="34" t="s">
        <v>155</v>
      </c>
      <c r="H308" s="45">
        <v>0</v>
      </c>
      <c r="I308" s="27"/>
      <c r="J308" s="24">
        <v>4</v>
      </c>
      <c r="K308" s="24">
        <v>2</v>
      </c>
      <c r="L308" s="24"/>
      <c r="M308" s="24"/>
      <c r="N308" s="24"/>
      <c r="O308" s="24"/>
      <c r="P308" s="27"/>
      <c r="Q308" s="27"/>
      <c r="R308" s="27"/>
    </row>
    <row r="309" spans="5:18" x14ac:dyDescent="0.25">
      <c r="E309" s="27"/>
      <c r="F309" s="34"/>
      <c r="G309" s="34" t="s">
        <v>156</v>
      </c>
      <c r="H309" s="45">
        <v>0</v>
      </c>
      <c r="I309" s="27"/>
      <c r="J309" s="24">
        <v>4</v>
      </c>
      <c r="K309" s="24">
        <v>2</v>
      </c>
      <c r="L309" s="24"/>
      <c r="M309" s="24"/>
      <c r="N309" s="24"/>
      <c r="O309" s="24"/>
      <c r="P309" s="27"/>
      <c r="Q309" s="27"/>
      <c r="R309" s="27"/>
    </row>
    <row r="310" spans="5:18" x14ac:dyDescent="0.25">
      <c r="E310" s="27"/>
      <c r="F310" s="34"/>
      <c r="G310" s="34" t="s">
        <v>157</v>
      </c>
      <c r="H310" s="45">
        <v>273.315</v>
      </c>
      <c r="I310" s="27"/>
      <c r="J310" s="24">
        <v>20</v>
      </c>
      <c r="K310" s="24">
        <v>10</v>
      </c>
      <c r="L310" s="24">
        <v>4</v>
      </c>
      <c r="M310" s="24">
        <v>8</v>
      </c>
      <c r="N310" s="24"/>
      <c r="O310" s="24"/>
      <c r="P310" s="27"/>
      <c r="Q310" s="27"/>
      <c r="R310" s="27"/>
    </row>
    <row r="311" spans="5:18" x14ac:dyDescent="0.25">
      <c r="E311" s="27" t="s">
        <v>172</v>
      </c>
      <c r="F311" s="34">
        <v>135</v>
      </c>
      <c r="G311" s="34" t="s">
        <v>131</v>
      </c>
      <c r="H311" s="45">
        <v>109.15499999999999</v>
      </c>
      <c r="I311" s="27"/>
      <c r="J311" s="24"/>
      <c r="K311" s="24"/>
      <c r="L311" s="24"/>
      <c r="M311" s="24">
        <v>1</v>
      </c>
      <c r="N311" s="24"/>
      <c r="O311" s="24"/>
      <c r="P311" s="27"/>
      <c r="Q311" s="27"/>
      <c r="R311" s="27"/>
    </row>
    <row r="312" spans="5:18" x14ac:dyDescent="0.25">
      <c r="E312" s="27"/>
      <c r="F312" s="34"/>
      <c r="G312" s="34" t="s">
        <v>132</v>
      </c>
      <c r="H312" s="45">
        <v>158.17499999999998</v>
      </c>
      <c r="I312" s="27"/>
      <c r="J312" s="24"/>
      <c r="K312" s="24"/>
      <c r="L312" s="24"/>
      <c r="M312" s="24">
        <v>1</v>
      </c>
      <c r="N312" s="24"/>
      <c r="O312" s="24"/>
      <c r="P312" s="27"/>
      <c r="Q312" s="27"/>
      <c r="R312" s="27"/>
    </row>
    <row r="313" spans="5:18" x14ac:dyDescent="0.25">
      <c r="E313" s="27"/>
      <c r="F313" s="34"/>
      <c r="G313" s="34" t="s">
        <v>138</v>
      </c>
      <c r="H313" s="45">
        <v>41.04</v>
      </c>
      <c r="I313" s="27"/>
      <c r="J313" s="24">
        <v>4</v>
      </c>
      <c r="K313" s="24">
        <v>2</v>
      </c>
      <c r="L313" s="24"/>
      <c r="M313" s="24"/>
      <c r="N313" s="24"/>
      <c r="O313" s="24"/>
      <c r="P313" s="27"/>
      <c r="Q313" s="27"/>
      <c r="R313" s="27"/>
    </row>
    <row r="314" spans="5:18" x14ac:dyDescent="0.25">
      <c r="E314" s="27"/>
      <c r="F314" s="34"/>
      <c r="G314" s="34" t="s">
        <v>139</v>
      </c>
      <c r="H314" s="45">
        <v>36.479999999999997</v>
      </c>
      <c r="I314" s="27"/>
      <c r="J314" s="24">
        <v>4</v>
      </c>
      <c r="K314" s="24">
        <v>2</v>
      </c>
      <c r="L314" s="24"/>
      <c r="M314" s="24"/>
      <c r="N314" s="24"/>
      <c r="O314" s="24"/>
      <c r="P314" s="27"/>
      <c r="Q314" s="27"/>
      <c r="R314" s="27"/>
    </row>
    <row r="315" spans="5:18" x14ac:dyDescent="0.25">
      <c r="E315" s="27" t="s">
        <v>173</v>
      </c>
      <c r="F315" s="34">
        <v>137</v>
      </c>
      <c r="G315" s="34" t="s">
        <v>132</v>
      </c>
      <c r="H315" s="45">
        <v>14.249999999999998</v>
      </c>
      <c r="I315" s="27"/>
      <c r="J315" s="24"/>
      <c r="K315" s="24"/>
      <c r="L315" s="24"/>
      <c r="M315" s="24">
        <v>1</v>
      </c>
      <c r="N315" s="24">
        <v>1</v>
      </c>
      <c r="O315" s="24"/>
      <c r="P315" s="27"/>
      <c r="Q315" s="27"/>
      <c r="R315" s="27"/>
    </row>
    <row r="316" spans="5:18" x14ac:dyDescent="0.25">
      <c r="E316" s="27" t="s">
        <v>174</v>
      </c>
      <c r="F316" s="34">
        <v>144</v>
      </c>
      <c r="G316" s="34" t="s">
        <v>131</v>
      </c>
      <c r="H316" s="45">
        <v>206.62499999999997</v>
      </c>
      <c r="I316" s="27"/>
      <c r="J316" s="24"/>
      <c r="K316" s="24"/>
      <c r="L316" s="24"/>
      <c r="M316" s="24">
        <v>1</v>
      </c>
      <c r="N316" s="24"/>
      <c r="O316" s="24"/>
      <c r="P316" s="27"/>
      <c r="Q316" s="27"/>
      <c r="R316" s="27"/>
    </row>
    <row r="317" spans="5:18" x14ac:dyDescent="0.25">
      <c r="E317" s="27"/>
      <c r="F317" s="34"/>
      <c r="G317" s="34" t="s">
        <v>151</v>
      </c>
      <c r="H317" s="45">
        <v>155.60999999999999</v>
      </c>
      <c r="I317" s="27"/>
      <c r="J317" s="24"/>
      <c r="K317" s="24"/>
      <c r="L317" s="24"/>
      <c r="M317" s="24">
        <v>1</v>
      </c>
      <c r="N317" s="24"/>
      <c r="O317" s="24"/>
      <c r="P317" s="27"/>
      <c r="Q317" s="27"/>
      <c r="R317" s="27"/>
    </row>
    <row r="318" spans="5:18" x14ac:dyDescent="0.25">
      <c r="E318" s="27"/>
      <c r="F318" s="34"/>
      <c r="G318" s="34" t="s">
        <v>152</v>
      </c>
      <c r="H318" s="45">
        <v>4.2749999999999995</v>
      </c>
      <c r="I318" s="27"/>
      <c r="J318" s="24"/>
      <c r="K318" s="24"/>
      <c r="L318" s="24"/>
      <c r="M318" s="24">
        <v>1</v>
      </c>
      <c r="N318" s="24"/>
      <c r="O318" s="24"/>
      <c r="P318" s="27"/>
      <c r="Q318" s="27"/>
      <c r="R318" s="27"/>
    </row>
    <row r="319" spans="5:18" x14ac:dyDescent="0.25">
      <c r="E319" s="27"/>
      <c r="F319" s="34"/>
      <c r="G319" s="34" t="s">
        <v>138</v>
      </c>
      <c r="H319" s="45">
        <v>81.224999999999994</v>
      </c>
      <c r="I319" s="27"/>
      <c r="J319" s="24">
        <v>4</v>
      </c>
      <c r="K319" s="24">
        <v>2</v>
      </c>
      <c r="L319" s="24"/>
      <c r="M319" s="24"/>
      <c r="N319" s="24"/>
      <c r="O319" s="24"/>
      <c r="P319" s="27"/>
      <c r="Q319" s="27"/>
      <c r="R319" s="27"/>
    </row>
    <row r="320" spans="5:18" x14ac:dyDescent="0.25">
      <c r="E320" s="27"/>
      <c r="F320" s="34"/>
      <c r="G320" s="34" t="s">
        <v>139</v>
      </c>
      <c r="H320" s="45">
        <v>41.324999999999996</v>
      </c>
      <c r="I320" s="27"/>
      <c r="J320" s="24">
        <v>4</v>
      </c>
      <c r="K320" s="24">
        <v>2</v>
      </c>
      <c r="L320" s="24"/>
      <c r="M320" s="24"/>
      <c r="N320" s="24"/>
      <c r="O320" s="24"/>
      <c r="P320" s="27"/>
      <c r="Q320" s="27"/>
      <c r="R320" s="27"/>
    </row>
    <row r="321" spans="5:18" x14ac:dyDescent="0.25">
      <c r="E321" s="27" t="s">
        <v>197</v>
      </c>
      <c r="F321" s="34" t="s">
        <v>198</v>
      </c>
      <c r="G321" s="34"/>
      <c r="H321" s="45"/>
      <c r="I321" s="27"/>
      <c r="J321" s="24"/>
      <c r="K321" s="24"/>
      <c r="L321" s="24">
        <v>4</v>
      </c>
      <c r="M321" s="24"/>
      <c r="N321" s="24"/>
      <c r="O321" s="24"/>
      <c r="P321" s="27"/>
      <c r="Q321" s="27"/>
      <c r="R321" s="27"/>
    </row>
    <row r="322" spans="5:18" x14ac:dyDescent="0.25">
      <c r="E322" s="27" t="s">
        <v>175</v>
      </c>
      <c r="F322" s="34">
        <v>146</v>
      </c>
      <c r="G322" s="34" t="s">
        <v>131</v>
      </c>
      <c r="H322" s="45">
        <v>0</v>
      </c>
      <c r="I322" s="27"/>
      <c r="J322" s="24"/>
      <c r="K322" s="24"/>
      <c r="L322" s="24"/>
      <c r="M322" s="24">
        <v>1</v>
      </c>
      <c r="N322" s="24"/>
      <c r="O322" s="24"/>
      <c r="P322" s="27"/>
      <c r="Q322" s="27"/>
      <c r="R322" s="27"/>
    </row>
    <row r="323" spans="5:18" x14ac:dyDescent="0.25">
      <c r="E323" s="27"/>
      <c r="F323" s="34"/>
      <c r="G323" s="34" t="s">
        <v>132</v>
      </c>
      <c r="H323" s="45">
        <v>0</v>
      </c>
      <c r="I323" s="27"/>
      <c r="J323" s="24"/>
      <c r="K323" s="24"/>
      <c r="L323" s="24"/>
      <c r="M323" s="24">
        <v>1</v>
      </c>
      <c r="N323" s="24"/>
      <c r="O323" s="24"/>
      <c r="P323" s="27"/>
      <c r="Q323" s="27"/>
      <c r="R323" s="27"/>
    </row>
    <row r="324" spans="5:18" x14ac:dyDescent="0.25">
      <c r="E324" s="27"/>
      <c r="F324" s="34"/>
      <c r="G324" s="34" t="s">
        <v>138</v>
      </c>
      <c r="H324" s="45">
        <v>0</v>
      </c>
      <c r="I324" s="27"/>
      <c r="J324" s="24">
        <v>4</v>
      </c>
      <c r="K324" s="24">
        <v>2</v>
      </c>
      <c r="L324" s="24"/>
      <c r="M324" s="24"/>
      <c r="N324" s="24"/>
      <c r="O324" s="24"/>
      <c r="P324" s="27"/>
      <c r="Q324" s="27"/>
      <c r="R324" s="27"/>
    </row>
    <row r="325" spans="5:18" x14ac:dyDescent="0.25">
      <c r="E325" s="27"/>
      <c r="F325" s="34"/>
      <c r="G325" s="34" t="s">
        <v>139</v>
      </c>
      <c r="H325" s="45">
        <v>0</v>
      </c>
      <c r="I325" s="27"/>
      <c r="J325" s="24">
        <v>4</v>
      </c>
      <c r="K325" s="24">
        <v>2</v>
      </c>
      <c r="L325" s="24"/>
      <c r="M325" s="24"/>
      <c r="N325" s="24"/>
      <c r="O325" s="24"/>
      <c r="P325" s="27"/>
      <c r="Q325" s="27"/>
      <c r="R325" s="27"/>
    </row>
    <row r="326" spans="5:18" x14ac:dyDescent="0.25">
      <c r="E326" s="27"/>
      <c r="F326" s="34"/>
      <c r="G326" s="34" t="s">
        <v>185</v>
      </c>
      <c r="H326" s="45">
        <v>174.42</v>
      </c>
      <c r="I326" s="27"/>
      <c r="J326" s="24">
        <v>4</v>
      </c>
      <c r="K326" s="24"/>
      <c r="L326" s="24"/>
      <c r="M326" s="24">
        <v>4</v>
      </c>
      <c r="N326" s="24"/>
      <c r="O326" s="24"/>
      <c r="P326" s="27"/>
      <c r="Q326" s="27"/>
      <c r="R326" s="27"/>
    </row>
    <row r="327" spans="5:18" x14ac:dyDescent="0.25">
      <c r="E327" s="27" t="s">
        <v>176</v>
      </c>
      <c r="F327" s="34">
        <v>148</v>
      </c>
      <c r="G327" s="34" t="s">
        <v>131</v>
      </c>
      <c r="H327" s="45">
        <v>0</v>
      </c>
      <c r="I327" s="27"/>
      <c r="J327" s="24">
        <v>3</v>
      </c>
      <c r="K327" s="24"/>
      <c r="L327" s="24"/>
      <c r="M327" s="24">
        <v>1</v>
      </c>
      <c r="N327" s="24"/>
      <c r="O327" s="24"/>
      <c r="P327" s="27"/>
      <c r="Q327" s="27"/>
      <c r="R327" s="27"/>
    </row>
    <row r="328" spans="5:18" x14ac:dyDescent="0.25">
      <c r="E328" s="27"/>
      <c r="F328" s="34"/>
      <c r="G328" s="34" t="s">
        <v>139</v>
      </c>
      <c r="H328" s="45">
        <v>0</v>
      </c>
      <c r="I328" s="27"/>
      <c r="J328" s="24">
        <v>14</v>
      </c>
      <c r="K328" s="24">
        <v>4</v>
      </c>
      <c r="L328" s="24"/>
      <c r="M328" s="24"/>
      <c r="N328" s="24"/>
      <c r="O328" s="24"/>
      <c r="P328" s="27"/>
      <c r="Q328" s="27"/>
      <c r="R328" s="27"/>
    </row>
    <row r="329" spans="5:18" x14ac:dyDescent="0.25">
      <c r="E329" s="27" t="s">
        <v>177</v>
      </c>
      <c r="F329" s="34">
        <v>150</v>
      </c>
      <c r="G329" s="34" t="s">
        <v>132</v>
      </c>
      <c r="H329" s="45">
        <v>0</v>
      </c>
      <c r="I329" s="27"/>
      <c r="J329" s="24">
        <v>3</v>
      </c>
      <c r="K329" s="24"/>
      <c r="L329" s="24"/>
      <c r="M329" s="24">
        <v>1</v>
      </c>
      <c r="N329" s="24"/>
      <c r="O329" s="24"/>
      <c r="P329" s="27"/>
      <c r="Q329" s="27"/>
      <c r="R329" s="27"/>
    </row>
    <row r="330" spans="5:18" x14ac:dyDescent="0.25">
      <c r="E330" s="60" t="s">
        <v>193</v>
      </c>
      <c r="F330" s="34" t="s">
        <v>194</v>
      </c>
      <c r="G330" s="34" t="s">
        <v>117</v>
      </c>
      <c r="H330" s="45">
        <v>42.749999999999993</v>
      </c>
      <c r="I330" s="27"/>
      <c r="J330" s="24"/>
      <c r="K330" s="24"/>
      <c r="L330" s="24">
        <v>4</v>
      </c>
      <c r="M330" s="24"/>
      <c r="N330" s="24"/>
      <c r="O330" s="24"/>
      <c r="P330" s="27"/>
      <c r="Q330" s="27"/>
      <c r="R330" s="27"/>
    </row>
    <row r="331" spans="5:18" x14ac:dyDescent="0.25">
      <c r="E331" s="27" t="s">
        <v>178</v>
      </c>
      <c r="F331" s="34">
        <v>151</v>
      </c>
      <c r="G331" s="34" t="s">
        <v>131</v>
      </c>
      <c r="H331" s="45">
        <v>0</v>
      </c>
      <c r="I331" s="27"/>
      <c r="J331" s="24">
        <v>4</v>
      </c>
      <c r="K331" s="24">
        <v>2</v>
      </c>
      <c r="L331" s="24"/>
      <c r="M331" s="24">
        <v>1</v>
      </c>
      <c r="N331" s="24"/>
      <c r="O331" s="24"/>
      <c r="P331" s="27"/>
      <c r="Q331" s="27"/>
      <c r="R331" s="27"/>
    </row>
    <row r="332" spans="5:18" x14ac:dyDescent="0.25">
      <c r="E332" s="27"/>
      <c r="F332" s="34"/>
      <c r="G332" s="34" t="s">
        <v>139</v>
      </c>
      <c r="H332" s="45">
        <v>40.754999999999995</v>
      </c>
      <c r="I332" s="27"/>
      <c r="J332" s="24">
        <v>4</v>
      </c>
      <c r="K332" s="24">
        <v>2</v>
      </c>
      <c r="L332" s="24"/>
      <c r="M332" s="24">
        <v>1</v>
      </c>
      <c r="N332" s="24"/>
      <c r="O332" s="24"/>
      <c r="P332" s="27"/>
      <c r="Q332" s="27"/>
      <c r="R332" s="27"/>
    </row>
    <row r="333" spans="5:18" x14ac:dyDescent="0.25">
      <c r="E333" s="27" t="s">
        <v>195</v>
      </c>
      <c r="F333" s="34" t="s">
        <v>196</v>
      </c>
      <c r="G333" s="34" t="s">
        <v>116</v>
      </c>
      <c r="H333" s="45"/>
      <c r="I333" s="27"/>
      <c r="J333" s="24"/>
      <c r="K333" s="24"/>
      <c r="L333" s="24"/>
      <c r="M333" s="24"/>
      <c r="N333" s="24"/>
      <c r="O333" s="24">
        <v>60</v>
      </c>
      <c r="P333" s="27"/>
      <c r="Q333" s="27"/>
      <c r="R333" s="27"/>
    </row>
    <row r="334" spans="5:18" x14ac:dyDescent="0.25">
      <c r="E334" s="27" t="s">
        <v>179</v>
      </c>
      <c r="F334" s="34">
        <v>157</v>
      </c>
      <c r="G334" s="34" t="s">
        <v>131</v>
      </c>
      <c r="H334" s="45">
        <v>25.65</v>
      </c>
      <c r="I334" s="27"/>
      <c r="J334" s="24"/>
      <c r="K334" s="24"/>
      <c r="L334" s="24"/>
      <c r="M334" s="24">
        <v>1</v>
      </c>
      <c r="N334" s="24"/>
      <c r="O334" s="24"/>
      <c r="P334" s="27"/>
      <c r="Q334" s="27"/>
      <c r="R334" s="27"/>
    </row>
    <row r="335" spans="5:18" x14ac:dyDescent="0.25">
      <c r="E335" s="27"/>
      <c r="F335" s="34"/>
      <c r="G335" s="34" t="s">
        <v>132</v>
      </c>
      <c r="H335" s="45">
        <v>45.314999999999998</v>
      </c>
      <c r="I335" s="27"/>
      <c r="J335" s="24"/>
      <c r="K335" s="24"/>
      <c r="L335" s="24"/>
      <c r="M335" s="24">
        <v>1</v>
      </c>
      <c r="N335" s="24"/>
      <c r="O335" s="24"/>
      <c r="P335" s="27"/>
      <c r="Q335" s="27"/>
      <c r="R335" s="27"/>
    </row>
    <row r="336" spans="5:18" x14ac:dyDescent="0.25">
      <c r="E336" s="27"/>
      <c r="F336" s="34"/>
      <c r="G336" s="34" t="s">
        <v>185</v>
      </c>
      <c r="H336" s="45">
        <v>88.35</v>
      </c>
      <c r="I336" s="27"/>
      <c r="J336" s="24"/>
      <c r="K336" s="24"/>
      <c r="L336" s="24"/>
      <c r="M336" s="24">
        <v>2</v>
      </c>
      <c r="N336" s="24"/>
      <c r="O336" s="24"/>
      <c r="P336" s="27"/>
      <c r="Q336" s="27"/>
      <c r="R336" s="27"/>
    </row>
    <row r="337" spans="5:18" x14ac:dyDescent="0.25">
      <c r="E337" s="27"/>
      <c r="F337" s="34"/>
      <c r="G337" s="34" t="s">
        <v>138</v>
      </c>
      <c r="H337" s="45">
        <v>36.195</v>
      </c>
      <c r="I337" s="27"/>
      <c r="J337" s="24">
        <v>4</v>
      </c>
      <c r="K337" s="24">
        <v>2</v>
      </c>
      <c r="L337" s="24"/>
      <c r="M337" s="24"/>
      <c r="N337" s="24"/>
      <c r="O337" s="24"/>
      <c r="P337" s="27"/>
      <c r="Q337" s="27"/>
      <c r="R337" s="27"/>
    </row>
    <row r="338" spans="5:18" x14ac:dyDescent="0.25">
      <c r="E338" s="27"/>
      <c r="F338" s="34"/>
      <c r="G338" s="34" t="s">
        <v>139</v>
      </c>
      <c r="H338" s="45">
        <v>39.9</v>
      </c>
      <c r="I338" s="27"/>
      <c r="J338" s="24">
        <v>4</v>
      </c>
      <c r="K338" s="24">
        <v>2</v>
      </c>
      <c r="L338" s="24"/>
      <c r="M338" s="24"/>
      <c r="N338" s="24"/>
      <c r="O338" s="24"/>
      <c r="P338" s="27"/>
      <c r="Q338" s="27"/>
      <c r="R338" s="27"/>
    </row>
    <row r="339" spans="5:18" x14ac:dyDescent="0.25">
      <c r="E339" s="27" t="s">
        <v>180</v>
      </c>
      <c r="F339" s="34">
        <v>159</v>
      </c>
      <c r="G339" s="34" t="s">
        <v>158</v>
      </c>
      <c r="H339" s="45">
        <v>27.074999999999999</v>
      </c>
      <c r="I339" s="27"/>
      <c r="J339" s="24"/>
      <c r="K339" s="24"/>
      <c r="L339" s="24"/>
      <c r="M339" s="24">
        <v>1</v>
      </c>
      <c r="N339" s="24"/>
      <c r="O339" s="24"/>
      <c r="P339" s="27"/>
      <c r="Q339" s="27"/>
      <c r="R339" s="27"/>
    </row>
    <row r="340" spans="5:18" x14ac:dyDescent="0.25">
      <c r="E340" s="27"/>
      <c r="F340" s="34"/>
      <c r="G340" s="34" t="s">
        <v>159</v>
      </c>
      <c r="H340" s="45">
        <v>77.804999999999993</v>
      </c>
      <c r="I340" s="27"/>
      <c r="J340" s="24"/>
      <c r="K340" s="24"/>
      <c r="L340" s="24"/>
      <c r="M340" s="24">
        <v>1</v>
      </c>
      <c r="N340" s="24"/>
      <c r="O340" s="24"/>
      <c r="P340" s="27"/>
      <c r="Q340" s="27"/>
      <c r="R340" s="27"/>
    </row>
    <row r="341" spans="5:18" x14ac:dyDescent="0.25">
      <c r="E341" s="27"/>
      <c r="F341" s="34"/>
      <c r="G341" s="34" t="s">
        <v>160</v>
      </c>
      <c r="H341" s="45">
        <v>35.055</v>
      </c>
      <c r="I341" s="27"/>
      <c r="J341" s="24"/>
      <c r="K341" s="24"/>
      <c r="L341" s="24"/>
      <c r="M341" s="24">
        <v>1</v>
      </c>
      <c r="N341" s="24"/>
      <c r="O341" s="24"/>
      <c r="P341" s="27"/>
      <c r="Q341" s="27"/>
      <c r="R341" s="27"/>
    </row>
    <row r="342" spans="5:18" x14ac:dyDescent="0.25">
      <c r="E342" s="27"/>
      <c r="F342" s="34"/>
      <c r="G342" s="34" t="s">
        <v>161</v>
      </c>
      <c r="H342" s="45">
        <v>27.074999999999999</v>
      </c>
      <c r="I342" s="27"/>
      <c r="J342" s="24"/>
      <c r="K342" s="24"/>
      <c r="L342" s="24"/>
      <c r="M342" s="24">
        <v>1</v>
      </c>
      <c r="N342" s="24"/>
      <c r="O342" s="24"/>
      <c r="P342" s="27"/>
      <c r="Q342" s="27"/>
      <c r="R342" s="27"/>
    </row>
    <row r="343" spans="5:18" x14ac:dyDescent="0.25">
      <c r="E343" s="27"/>
      <c r="F343" s="34"/>
      <c r="G343" s="34" t="s">
        <v>162</v>
      </c>
      <c r="H343" s="45">
        <v>41.04</v>
      </c>
      <c r="I343" s="27"/>
      <c r="J343" s="24">
        <v>4</v>
      </c>
      <c r="K343" s="24">
        <v>2</v>
      </c>
      <c r="L343" s="24"/>
      <c r="M343" s="24"/>
      <c r="N343" s="24"/>
      <c r="O343" s="24"/>
      <c r="P343" s="27"/>
      <c r="Q343" s="27"/>
      <c r="R343" s="27"/>
    </row>
    <row r="344" spans="5:18" x14ac:dyDescent="0.25">
      <c r="E344" s="27"/>
      <c r="F344" s="34"/>
      <c r="G344" s="34" t="s">
        <v>163</v>
      </c>
      <c r="H344" s="45">
        <v>58.424999999999997</v>
      </c>
      <c r="I344" s="27"/>
      <c r="J344" s="24">
        <v>4</v>
      </c>
      <c r="K344" s="24">
        <v>2</v>
      </c>
      <c r="L344" s="24"/>
      <c r="M344" s="24"/>
      <c r="N344" s="24"/>
      <c r="O344" s="24"/>
      <c r="P344" s="27"/>
      <c r="Q344" s="27"/>
      <c r="R344" s="27"/>
    </row>
    <row r="345" spans="5:18" x14ac:dyDescent="0.25">
      <c r="E345" s="27"/>
      <c r="F345" s="34"/>
      <c r="G345" s="34" t="s">
        <v>139</v>
      </c>
      <c r="H345" s="45">
        <v>19.094999999999999</v>
      </c>
      <c r="I345" s="27"/>
      <c r="J345" s="24">
        <v>4</v>
      </c>
      <c r="K345" s="24">
        <v>2</v>
      </c>
      <c r="L345" s="24"/>
      <c r="M345" s="24"/>
      <c r="N345" s="24"/>
      <c r="O345" s="24"/>
      <c r="P345" s="27"/>
      <c r="Q345" s="27"/>
      <c r="R345" s="27"/>
    </row>
    <row r="346" spans="5:18" x14ac:dyDescent="0.25">
      <c r="E346" s="27" t="s">
        <v>125</v>
      </c>
      <c r="F346" s="34">
        <v>161</v>
      </c>
      <c r="G346" s="34" t="s">
        <v>127</v>
      </c>
      <c r="H346" s="45">
        <v>83.504999999999995</v>
      </c>
      <c r="I346" s="27"/>
      <c r="J346" s="24"/>
      <c r="K346" s="24"/>
      <c r="L346" s="24">
        <v>8</v>
      </c>
      <c r="M346" s="24"/>
      <c r="N346" s="24"/>
      <c r="O346" s="24"/>
      <c r="P346" s="27"/>
      <c r="Q346" s="27"/>
      <c r="R346" s="27"/>
    </row>
    <row r="347" spans="5:18" x14ac:dyDescent="0.25">
      <c r="E347" s="27"/>
      <c r="F347" s="34"/>
      <c r="G347" s="34" t="s">
        <v>128</v>
      </c>
      <c r="H347" s="45">
        <v>104.59499999999998</v>
      </c>
      <c r="I347" s="27"/>
      <c r="J347" s="24">
        <v>7</v>
      </c>
      <c r="K347" s="24">
        <v>2</v>
      </c>
      <c r="L347" s="24"/>
      <c r="M347" s="24"/>
      <c r="N347" s="24"/>
      <c r="O347" s="24"/>
      <c r="P347" s="27"/>
      <c r="Q347" s="27"/>
      <c r="R347" s="27"/>
    </row>
    <row r="348" spans="5:18" x14ac:dyDescent="0.25">
      <c r="E348" s="27"/>
      <c r="F348" s="34"/>
      <c r="G348" s="34" t="s">
        <v>129</v>
      </c>
      <c r="H348" s="45">
        <v>53.01</v>
      </c>
      <c r="I348" s="27"/>
      <c r="J348" s="24"/>
      <c r="K348" s="24"/>
      <c r="L348" s="24"/>
      <c r="M348" s="24">
        <v>1</v>
      </c>
      <c r="N348" s="24"/>
      <c r="O348" s="24"/>
      <c r="P348" s="27"/>
      <c r="Q348" s="27"/>
      <c r="R348" s="27"/>
    </row>
    <row r="349" spans="5:18" x14ac:dyDescent="0.25">
      <c r="E349" s="27" t="s">
        <v>130</v>
      </c>
      <c r="F349" s="34">
        <v>168</v>
      </c>
      <c r="G349" s="34" t="s">
        <v>131</v>
      </c>
      <c r="H349" s="45">
        <v>24.224999999999998</v>
      </c>
      <c r="I349" s="27"/>
      <c r="J349" s="24"/>
      <c r="K349" s="24"/>
      <c r="L349" s="24"/>
      <c r="M349" s="24"/>
      <c r="N349" s="24"/>
      <c r="O349" s="24"/>
      <c r="P349" s="27"/>
      <c r="Q349" s="27"/>
      <c r="R349" s="27"/>
    </row>
    <row r="350" spans="5:18" x14ac:dyDescent="0.25">
      <c r="E350" s="27"/>
      <c r="F350" s="34"/>
      <c r="G350" s="34" t="s">
        <v>132</v>
      </c>
      <c r="H350" s="45">
        <v>78.089999999999989</v>
      </c>
      <c r="I350" s="27"/>
      <c r="J350" s="24"/>
      <c r="K350" s="24"/>
      <c r="L350" s="24"/>
      <c r="M350" s="24">
        <v>1</v>
      </c>
      <c r="N350" s="24"/>
      <c r="O350" s="24"/>
      <c r="P350" s="27"/>
      <c r="Q350" s="27"/>
      <c r="R350" s="27"/>
    </row>
    <row r="351" spans="5:18" x14ac:dyDescent="0.25">
      <c r="E351" s="27"/>
      <c r="F351" s="34"/>
      <c r="G351" s="34" t="s">
        <v>186</v>
      </c>
      <c r="H351" s="45">
        <v>41.61</v>
      </c>
      <c r="I351" s="27"/>
      <c r="J351" s="24"/>
      <c r="K351" s="24"/>
      <c r="L351" s="24"/>
      <c r="M351" s="24">
        <v>1</v>
      </c>
      <c r="N351" s="24"/>
      <c r="O351" s="24"/>
      <c r="P351" s="27"/>
      <c r="Q351" s="27"/>
      <c r="R351" s="27"/>
    </row>
    <row r="352" spans="5:18" x14ac:dyDescent="0.25">
      <c r="E352" s="27"/>
      <c r="F352" s="34"/>
      <c r="G352" s="34" t="s">
        <v>187</v>
      </c>
      <c r="H352" s="45">
        <v>45.599999999999994</v>
      </c>
      <c r="I352" s="27"/>
      <c r="J352" s="24"/>
      <c r="K352" s="24"/>
      <c r="L352" s="24"/>
      <c r="M352" s="24">
        <v>1</v>
      </c>
      <c r="N352" s="24"/>
      <c r="O352" s="24"/>
      <c r="P352" s="27"/>
      <c r="Q352" s="27"/>
      <c r="R352" s="27"/>
    </row>
    <row r="353" spans="5:18" x14ac:dyDescent="0.25">
      <c r="E353" s="27"/>
      <c r="F353" s="34"/>
      <c r="G353" s="34" t="s">
        <v>188</v>
      </c>
      <c r="H353" s="45">
        <v>51.014999999999993</v>
      </c>
      <c r="I353" s="27"/>
      <c r="J353" s="24"/>
      <c r="K353" s="24"/>
      <c r="L353" s="24"/>
      <c r="M353" s="24">
        <v>1</v>
      </c>
      <c r="N353" s="24">
        <v>1</v>
      </c>
      <c r="O353" s="24"/>
      <c r="P353" s="27"/>
      <c r="Q353" s="27"/>
      <c r="R353" s="27"/>
    </row>
    <row r="354" spans="5:18" x14ac:dyDescent="0.25">
      <c r="E354" s="27"/>
      <c r="F354" s="34"/>
      <c r="G354" s="34" t="s">
        <v>189</v>
      </c>
      <c r="H354" s="45">
        <v>41.894999999999996</v>
      </c>
      <c r="I354" s="27"/>
      <c r="J354" s="24"/>
      <c r="K354" s="24"/>
      <c r="L354" s="24"/>
      <c r="M354" s="24">
        <v>1</v>
      </c>
      <c r="N354" s="24"/>
      <c r="O354" s="24"/>
      <c r="P354" s="27"/>
      <c r="Q354" s="27"/>
      <c r="R354" s="27"/>
    </row>
    <row r="355" spans="5:18" x14ac:dyDescent="0.25">
      <c r="E355" s="27"/>
      <c r="F355" s="34"/>
      <c r="G355" s="34" t="s">
        <v>138</v>
      </c>
      <c r="H355" s="45">
        <v>36.479999999999997</v>
      </c>
      <c r="I355" s="27"/>
      <c r="J355" s="24">
        <v>4</v>
      </c>
      <c r="K355" s="24">
        <v>2</v>
      </c>
      <c r="L355" s="24"/>
      <c r="M355" s="24"/>
      <c r="N355" s="24"/>
      <c r="O355" s="24"/>
      <c r="P355" s="27"/>
      <c r="Q355" s="27"/>
      <c r="R355" s="27"/>
    </row>
    <row r="356" spans="5:18" x14ac:dyDescent="0.25">
      <c r="E356" s="27" t="s">
        <v>140</v>
      </c>
      <c r="F356" s="34">
        <v>177</v>
      </c>
      <c r="G356" s="34" t="s">
        <v>138</v>
      </c>
      <c r="H356" s="45">
        <v>43.034999999999997</v>
      </c>
      <c r="I356" s="27"/>
      <c r="J356" s="24">
        <v>4</v>
      </c>
      <c r="K356" s="24">
        <v>2</v>
      </c>
      <c r="L356" s="24"/>
      <c r="M356" s="24">
        <v>1</v>
      </c>
      <c r="N356" s="24"/>
      <c r="O356" s="24"/>
      <c r="P356" s="27"/>
      <c r="Q356" s="27"/>
      <c r="R356" s="27"/>
    </row>
    <row r="357" spans="5:18" x14ac:dyDescent="0.25">
      <c r="E357" s="27" t="s">
        <v>142</v>
      </c>
      <c r="F357" s="34" t="s">
        <v>143</v>
      </c>
      <c r="G357" s="34" t="s">
        <v>138</v>
      </c>
      <c r="H357" s="45">
        <v>64.125</v>
      </c>
      <c r="I357" s="27"/>
      <c r="J357" s="24">
        <v>4</v>
      </c>
      <c r="K357" s="24">
        <v>2</v>
      </c>
      <c r="L357" s="24"/>
      <c r="M357" s="24">
        <v>1</v>
      </c>
      <c r="N357" s="24"/>
      <c r="O357" s="24"/>
      <c r="P357" s="27"/>
      <c r="Q357" s="27"/>
      <c r="R357" s="27"/>
    </row>
    <row r="358" spans="5:18" x14ac:dyDescent="0.25">
      <c r="E358" s="27" t="s">
        <v>144</v>
      </c>
      <c r="F358" s="34" t="s">
        <v>145</v>
      </c>
      <c r="G358" s="34" t="s">
        <v>132</v>
      </c>
      <c r="H358" s="45">
        <v>0</v>
      </c>
      <c r="I358" s="27"/>
      <c r="J358" s="24"/>
      <c r="K358" s="24"/>
      <c r="L358" s="24">
        <v>3</v>
      </c>
      <c r="M358" s="24">
        <v>1</v>
      </c>
      <c r="N358" s="24"/>
      <c r="O358" s="24"/>
      <c r="P358" s="27"/>
      <c r="Q358" s="27"/>
      <c r="R358" s="27"/>
    </row>
    <row r="359" spans="5:18" x14ac:dyDescent="0.25">
      <c r="E359" s="27"/>
      <c r="F359" s="34"/>
      <c r="G359" s="34" t="s">
        <v>138</v>
      </c>
      <c r="H359" s="45">
        <v>0</v>
      </c>
      <c r="I359" s="27"/>
      <c r="J359" s="24">
        <v>4</v>
      </c>
      <c r="K359" s="24">
        <v>2</v>
      </c>
      <c r="L359" s="24"/>
      <c r="M359" s="24"/>
      <c r="N359" s="24"/>
      <c r="O359" s="24"/>
      <c r="P359" s="27"/>
      <c r="Q359" s="27"/>
      <c r="R359" s="27"/>
    </row>
    <row r="360" spans="5:18" x14ac:dyDescent="0.25">
      <c r="E360" s="27" t="s">
        <v>146</v>
      </c>
      <c r="F360" s="34" t="s">
        <v>147</v>
      </c>
      <c r="G360" s="34" t="s">
        <v>132</v>
      </c>
      <c r="H360" s="45">
        <v>0</v>
      </c>
      <c r="I360" s="27"/>
      <c r="J360" s="24"/>
      <c r="K360" s="24"/>
      <c r="L360" s="24"/>
      <c r="M360" s="24">
        <v>1</v>
      </c>
      <c r="N360" s="24"/>
      <c r="O360" s="24"/>
      <c r="P360" s="27"/>
      <c r="Q360" s="27"/>
      <c r="R360" s="27"/>
    </row>
    <row r="361" spans="5:18" x14ac:dyDescent="0.25">
      <c r="E361" s="27"/>
      <c r="F361" s="34"/>
      <c r="G361" s="34" t="s">
        <v>138</v>
      </c>
      <c r="H361" s="45">
        <v>0</v>
      </c>
      <c r="I361" s="27"/>
      <c r="J361" s="24">
        <v>4</v>
      </c>
      <c r="K361" s="24">
        <v>2</v>
      </c>
      <c r="L361" s="24"/>
      <c r="M361" s="24"/>
      <c r="N361" s="24"/>
      <c r="O361" s="24"/>
      <c r="P361" s="27"/>
      <c r="Q361" s="27"/>
      <c r="R361" s="27"/>
    </row>
    <row r="362" spans="5:18" ht="15.75" x14ac:dyDescent="0.3">
      <c r="E362" s="27"/>
      <c r="F362" s="27"/>
      <c r="H362" s="73">
        <f>+SUM(H277:H361)</f>
        <v>3198.8399999999992</v>
      </c>
      <c r="I362" s="55" t="s">
        <v>191</v>
      </c>
      <c r="J362" s="34">
        <v>179</v>
      </c>
      <c r="K362" s="34">
        <v>80</v>
      </c>
      <c r="L362" s="34">
        <v>28</v>
      </c>
      <c r="M362" s="34">
        <v>64</v>
      </c>
      <c r="N362" s="34">
        <v>3</v>
      </c>
      <c r="O362" s="34">
        <v>60</v>
      </c>
      <c r="P362" s="27"/>
      <c r="Q362" s="27"/>
      <c r="R362" s="27"/>
    </row>
    <row r="363" spans="5:18" ht="16.5" thickBot="1" x14ac:dyDescent="0.35">
      <c r="E363" s="27"/>
      <c r="H363" s="73"/>
      <c r="I363" s="55" t="s">
        <v>100</v>
      </c>
      <c r="J363" s="40">
        <v>4.4400000000000004</v>
      </c>
      <c r="K363" s="40">
        <v>7.77</v>
      </c>
      <c r="L363" s="40">
        <v>4.18</v>
      </c>
      <c r="M363" s="40">
        <v>1.43</v>
      </c>
      <c r="N363" s="40">
        <v>3.18</v>
      </c>
      <c r="O363" s="40">
        <v>1.04</v>
      </c>
      <c r="P363" s="27"/>
      <c r="Q363" s="27"/>
      <c r="R363" s="27"/>
    </row>
    <row r="364" spans="5:18" ht="16.5" thickBot="1" x14ac:dyDescent="0.35">
      <c r="E364" s="27"/>
      <c r="H364" s="73"/>
      <c r="I364" s="55" t="s">
        <v>192</v>
      </c>
      <c r="J364" s="34">
        <f>+J363*J362</f>
        <v>794.7600000000001</v>
      </c>
      <c r="K364" s="34">
        <f t="shared" ref="K364:O364" si="0">+K363*K362</f>
        <v>621.59999999999991</v>
      </c>
      <c r="L364" s="34">
        <f t="shared" si="0"/>
        <v>117.03999999999999</v>
      </c>
      <c r="M364" s="34">
        <f t="shared" si="0"/>
        <v>91.52</v>
      </c>
      <c r="N364" s="34">
        <f t="shared" si="0"/>
        <v>9.5400000000000009</v>
      </c>
      <c r="O364" s="34">
        <f t="shared" si="0"/>
        <v>62.400000000000006</v>
      </c>
      <c r="P364" s="37">
        <f>+SUM(J364:O364)</f>
        <v>1696.8600000000001</v>
      </c>
      <c r="Q364" s="59">
        <f>+P364+H362</f>
        <v>4895.6999999999989</v>
      </c>
      <c r="R364" s="58"/>
    </row>
    <row r="365" spans="5:18" x14ac:dyDescent="0.25"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</row>
  </sheetData>
  <mergeCells count="4">
    <mergeCell ref="H362:H364"/>
    <mergeCell ref="J275:O275"/>
    <mergeCell ref="D6:D7"/>
    <mergeCell ref="B7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29AC3-9EA3-4CCC-AE37-72832D39F186}">
  <dimension ref="B1:T29"/>
  <sheetViews>
    <sheetView showGridLines="0" topLeftCell="A16" zoomScale="115" zoomScaleNormal="115" workbookViewId="0">
      <selection activeCell="B19" sqref="B19:F29"/>
    </sheetView>
  </sheetViews>
  <sheetFormatPr baseColWidth="10" defaultRowHeight="15" x14ac:dyDescent="0.25"/>
  <cols>
    <col min="3" max="3" width="93.85546875" customWidth="1"/>
    <col min="4" max="4" width="13.42578125" bestFit="1" customWidth="1"/>
    <col min="5" max="5" width="11.5703125" bestFit="1" customWidth="1"/>
    <col min="6" max="6" width="12.85546875" bestFit="1" customWidth="1"/>
  </cols>
  <sheetData>
    <row r="1" spans="2:20" ht="16.5" customHeight="1" x14ac:dyDescent="0.25"/>
    <row r="2" spans="2:20" s="2" customFormat="1" ht="16.5" customHeight="1" x14ac:dyDescent="0.3">
      <c r="C2" s="4"/>
      <c r="D2" s="4"/>
      <c r="E2" s="4"/>
      <c r="F2" s="4"/>
      <c r="G2" s="4"/>
      <c r="H2" s="4"/>
      <c r="J2" s="4"/>
      <c r="K2" s="4"/>
      <c r="M2" s="4"/>
      <c r="N2" s="4"/>
      <c r="P2" s="4"/>
      <c r="Q2" s="4"/>
      <c r="S2" s="4"/>
      <c r="T2" s="4"/>
    </row>
    <row r="3" spans="2:20" ht="16.5" customHeight="1" x14ac:dyDescent="0.3">
      <c r="B3" s="6" t="s">
        <v>11</v>
      </c>
      <c r="C3" s="5"/>
      <c r="D3" s="5"/>
      <c r="E3" s="5"/>
      <c r="F3" s="5"/>
      <c r="G3" s="8"/>
    </row>
    <row r="4" spans="2:20" ht="16.5" customHeight="1" x14ac:dyDescent="0.3">
      <c r="B4" s="13"/>
      <c r="C4" s="8"/>
      <c r="D4" s="8"/>
      <c r="E4" s="8"/>
      <c r="F4" s="8"/>
      <c r="G4" s="8"/>
    </row>
    <row r="5" spans="2:20" s="2" customFormat="1" ht="16.5" customHeight="1" x14ac:dyDescent="0.3">
      <c r="B5" s="3"/>
      <c r="C5" s="4"/>
      <c r="D5" s="65" t="s">
        <v>5</v>
      </c>
      <c r="E5" s="65" t="s">
        <v>6</v>
      </c>
      <c r="F5" s="65" t="s">
        <v>0</v>
      </c>
      <c r="G5" s="4"/>
      <c r="H5" s="4"/>
      <c r="J5" s="4"/>
      <c r="K5" s="4"/>
      <c r="M5" s="4"/>
      <c r="N5" s="4"/>
      <c r="P5" s="4"/>
      <c r="Q5" s="4"/>
      <c r="S5" s="4"/>
      <c r="T5" s="4"/>
    </row>
    <row r="6" spans="2:20" s="2" customFormat="1" ht="16.5" customHeight="1" x14ac:dyDescent="0.3">
      <c r="B6" s="66" t="s">
        <v>2</v>
      </c>
      <c r="C6" s="67"/>
      <c r="D6" s="65"/>
      <c r="E6" s="65"/>
      <c r="F6" s="65"/>
      <c r="G6" s="9"/>
      <c r="H6" s="9"/>
      <c r="J6" s="9"/>
      <c r="K6" s="9"/>
      <c r="M6" s="9"/>
      <c r="N6" s="9"/>
      <c r="P6" s="9"/>
      <c r="Q6" s="9"/>
      <c r="S6" s="9"/>
      <c r="T6" s="9"/>
    </row>
    <row r="7" spans="2:20" s="2" customFormat="1" ht="33" customHeight="1" x14ac:dyDescent="0.3">
      <c r="B7" s="7" t="s">
        <v>3</v>
      </c>
      <c r="C7" s="15" t="s">
        <v>7</v>
      </c>
      <c r="D7" s="10">
        <v>61176.47</v>
      </c>
      <c r="E7" s="10"/>
      <c r="F7" s="14">
        <f>+D7*E7</f>
        <v>0</v>
      </c>
      <c r="G7" s="12"/>
      <c r="H7" s="12"/>
      <c r="J7" s="12"/>
      <c r="K7" s="12"/>
      <c r="M7" s="12"/>
      <c r="N7" s="12"/>
      <c r="P7" s="12"/>
      <c r="Q7" s="12"/>
      <c r="S7" s="12"/>
      <c r="T7" s="12"/>
    </row>
    <row r="8" spans="2:20" s="2" customFormat="1" ht="33" customHeight="1" x14ac:dyDescent="0.3">
      <c r="B8" s="7" t="s">
        <v>3</v>
      </c>
      <c r="C8" s="15" t="s">
        <v>8</v>
      </c>
      <c r="D8" s="10">
        <v>93280</v>
      </c>
      <c r="E8" s="10"/>
      <c r="F8" s="14">
        <f>+D8*E8</f>
        <v>0</v>
      </c>
      <c r="G8" s="12"/>
      <c r="H8" s="12"/>
      <c r="J8" s="12"/>
      <c r="K8" s="12"/>
      <c r="M8" s="12"/>
      <c r="N8" s="12"/>
      <c r="P8" s="12"/>
      <c r="Q8" s="12"/>
      <c r="S8" s="12"/>
      <c r="T8" s="12"/>
    </row>
    <row r="9" spans="2:20" s="2" customFormat="1" ht="33" customHeight="1" x14ac:dyDescent="0.3">
      <c r="B9" s="7" t="s">
        <v>3</v>
      </c>
      <c r="C9" s="15" t="s">
        <v>9</v>
      </c>
      <c r="D9" s="10">
        <v>194400</v>
      </c>
      <c r="E9" s="10"/>
      <c r="F9" s="14">
        <f>+D9*E9</f>
        <v>0</v>
      </c>
      <c r="G9" s="12"/>
      <c r="H9" s="12"/>
      <c r="J9" s="12"/>
      <c r="K9" s="12"/>
      <c r="M9" s="12"/>
      <c r="N9" s="12"/>
      <c r="P9" s="12"/>
      <c r="Q9" s="12"/>
      <c r="S9" s="12"/>
      <c r="T9" s="12"/>
    </row>
    <row r="10" spans="2:20" s="2" customFormat="1" ht="33" customHeight="1" x14ac:dyDescent="0.3">
      <c r="B10" s="7" t="s">
        <v>3</v>
      </c>
      <c r="C10" s="15" t="s">
        <v>10</v>
      </c>
      <c r="D10" s="10">
        <v>6225</v>
      </c>
      <c r="E10" s="10"/>
      <c r="F10" s="14">
        <f>+D10*E10</f>
        <v>0</v>
      </c>
      <c r="G10" s="12"/>
      <c r="H10" s="12"/>
      <c r="J10" s="12"/>
      <c r="K10" s="12"/>
      <c r="M10" s="12"/>
      <c r="N10" s="12"/>
      <c r="P10" s="12"/>
      <c r="Q10" s="12"/>
      <c r="S10" s="12"/>
      <c r="T10" s="12"/>
    </row>
    <row r="11" spans="2:20" s="2" customFormat="1" ht="33" customHeight="1" x14ac:dyDescent="0.3">
      <c r="B11" s="7" t="s">
        <v>1</v>
      </c>
      <c r="C11" s="11" t="s">
        <v>4</v>
      </c>
      <c r="D11" s="10">
        <f>5059.66+2314.91</f>
        <v>7374.57</v>
      </c>
      <c r="E11" s="10"/>
      <c r="F11" s="14">
        <f>+D11*E11</f>
        <v>0</v>
      </c>
      <c r="G11" s="12"/>
      <c r="H11" s="12"/>
      <c r="J11" s="12"/>
      <c r="K11" s="12"/>
      <c r="M11" s="12"/>
      <c r="N11" s="12"/>
      <c r="P11" s="12"/>
      <c r="Q11" s="12"/>
      <c r="S11" s="12"/>
      <c r="T11" s="12"/>
    </row>
    <row r="13" spans="2:20" x14ac:dyDescent="0.25">
      <c r="D13" s="1"/>
      <c r="F13" s="1">
        <f>+F11+F10+F9+F8+F7</f>
        <v>0</v>
      </c>
    </row>
    <row r="19" spans="2:20" ht="16.5" customHeight="1" x14ac:dyDescent="0.3">
      <c r="B19" s="6" t="s">
        <v>200</v>
      </c>
      <c r="C19" s="5"/>
      <c r="D19" s="5"/>
      <c r="E19" s="5"/>
      <c r="F19" s="5"/>
      <c r="G19" s="8"/>
    </row>
    <row r="20" spans="2:20" ht="16.5" customHeight="1" x14ac:dyDescent="0.3">
      <c r="B20" s="13"/>
      <c r="C20" s="8"/>
      <c r="D20" s="8"/>
      <c r="E20" s="8"/>
      <c r="F20" s="8"/>
      <c r="G20" s="8"/>
    </row>
    <row r="21" spans="2:20" s="2" customFormat="1" ht="16.5" customHeight="1" x14ac:dyDescent="0.3">
      <c r="B21" s="3"/>
      <c r="C21" s="4"/>
      <c r="D21" s="65" t="s">
        <v>5</v>
      </c>
      <c r="E21" s="65" t="s">
        <v>6</v>
      </c>
      <c r="F21" s="65" t="s">
        <v>0</v>
      </c>
      <c r="G21" s="4"/>
      <c r="H21" s="4"/>
      <c r="J21" s="4"/>
      <c r="K21" s="4"/>
      <c r="M21" s="4"/>
      <c r="N21" s="4"/>
      <c r="P21" s="4"/>
      <c r="Q21" s="4"/>
      <c r="S21" s="4"/>
      <c r="T21" s="4"/>
    </row>
    <row r="22" spans="2:20" s="2" customFormat="1" ht="16.5" customHeight="1" x14ac:dyDescent="0.3">
      <c r="B22" s="66" t="s">
        <v>2</v>
      </c>
      <c r="C22" s="67"/>
      <c r="D22" s="65"/>
      <c r="E22" s="65"/>
      <c r="F22" s="65"/>
      <c r="G22" s="9"/>
      <c r="H22" s="9"/>
      <c r="J22" s="9"/>
      <c r="K22" s="9"/>
      <c r="M22" s="9"/>
      <c r="N22" s="9"/>
      <c r="P22" s="9"/>
      <c r="Q22" s="9"/>
      <c r="S22" s="9"/>
      <c r="T22" s="9"/>
    </row>
    <row r="23" spans="2:20" s="2" customFormat="1" ht="33" customHeight="1" x14ac:dyDescent="0.3">
      <c r="B23" s="7" t="s">
        <v>3</v>
      </c>
      <c r="C23" s="15" t="s">
        <v>7</v>
      </c>
      <c r="D23" s="43">
        <v>44124.705882352944</v>
      </c>
      <c r="E23" s="17"/>
      <c r="F23" s="18">
        <f>+D23*E23</f>
        <v>0</v>
      </c>
      <c r="G23" s="12"/>
      <c r="H23" s="12"/>
      <c r="J23" s="12"/>
      <c r="K23" s="12"/>
      <c r="M23" s="12"/>
      <c r="N23" s="12"/>
      <c r="P23" s="12"/>
      <c r="Q23" s="12"/>
      <c r="S23" s="12"/>
      <c r="T23" s="12"/>
    </row>
    <row r="24" spans="2:20" s="2" customFormat="1" ht="33" customHeight="1" x14ac:dyDescent="0.3">
      <c r="B24" s="7" t="s">
        <v>3</v>
      </c>
      <c r="C24" s="15" t="s">
        <v>8</v>
      </c>
      <c r="D24" s="43">
        <v>71409</v>
      </c>
      <c r="E24" s="17"/>
      <c r="F24" s="18">
        <f>+D24*E24</f>
        <v>0</v>
      </c>
      <c r="G24" s="12"/>
      <c r="H24" s="12"/>
      <c r="J24" s="12"/>
      <c r="K24" s="12"/>
      <c r="M24" s="12"/>
      <c r="N24" s="12"/>
      <c r="P24" s="12"/>
      <c r="Q24" s="12"/>
      <c r="S24" s="12"/>
      <c r="T24" s="12"/>
    </row>
    <row r="25" spans="2:20" s="2" customFormat="1" ht="33" customHeight="1" x14ac:dyDescent="0.3">
      <c r="B25" s="7" t="s">
        <v>3</v>
      </c>
      <c r="C25" s="15" t="s">
        <v>9</v>
      </c>
      <c r="D25" s="43">
        <v>213788.16666666669</v>
      </c>
      <c r="E25" s="17"/>
      <c r="F25" s="18">
        <f>+D25*E25</f>
        <v>0</v>
      </c>
      <c r="G25" s="12"/>
      <c r="H25" s="12"/>
      <c r="J25" s="12"/>
      <c r="K25" s="12"/>
      <c r="M25" s="12"/>
      <c r="N25" s="12"/>
      <c r="P25" s="12"/>
      <c r="Q25" s="12"/>
      <c r="S25" s="12"/>
      <c r="T25" s="12"/>
    </row>
    <row r="26" spans="2:20" s="2" customFormat="1" ht="33" customHeight="1" x14ac:dyDescent="0.3">
      <c r="B26" s="7" t="s">
        <v>3</v>
      </c>
      <c r="C26" s="15" t="s">
        <v>10</v>
      </c>
      <c r="D26" s="43">
        <v>3351</v>
      </c>
      <c r="E26" s="17"/>
      <c r="F26" s="18">
        <f>+D26*E26</f>
        <v>0</v>
      </c>
      <c r="G26" s="12"/>
      <c r="H26" s="12"/>
      <c r="J26" s="12"/>
      <c r="K26" s="12"/>
      <c r="M26" s="12"/>
      <c r="N26" s="12"/>
      <c r="P26" s="12"/>
      <c r="Q26" s="12"/>
      <c r="S26" s="12"/>
      <c r="T26" s="12"/>
    </row>
    <row r="27" spans="2:20" s="2" customFormat="1" ht="33" customHeight="1" x14ac:dyDescent="0.3">
      <c r="B27" s="7" t="s">
        <v>1</v>
      </c>
      <c r="C27" s="11" t="s">
        <v>4</v>
      </c>
      <c r="D27" s="43">
        <f>1696.86+3198.84</f>
        <v>4895.7</v>
      </c>
      <c r="E27" s="17"/>
      <c r="F27" s="18">
        <f>+D27*E27</f>
        <v>0</v>
      </c>
      <c r="G27" s="12"/>
      <c r="H27" s="12"/>
      <c r="J27" s="12"/>
      <c r="K27" s="12"/>
      <c r="M27" s="12"/>
      <c r="N27" s="12"/>
      <c r="P27" s="12"/>
      <c r="Q27" s="12"/>
      <c r="S27" s="12"/>
      <c r="T27" s="12"/>
    </row>
    <row r="28" spans="2:20" x14ac:dyDescent="0.25">
      <c r="E28" s="19"/>
      <c r="F28" s="19"/>
    </row>
    <row r="29" spans="2:20" x14ac:dyDescent="0.25">
      <c r="C29" s="72" t="s">
        <v>13</v>
      </c>
      <c r="D29" s="72"/>
      <c r="E29" s="72"/>
      <c r="F29" s="20">
        <f>+F27+F26+F25+F24+F23</f>
        <v>0</v>
      </c>
    </row>
  </sheetData>
  <mergeCells count="9">
    <mergeCell ref="C29:E29"/>
    <mergeCell ref="D5:D6"/>
    <mergeCell ref="E5:E6"/>
    <mergeCell ref="F5:F6"/>
    <mergeCell ref="B6:C6"/>
    <mergeCell ref="D21:D22"/>
    <mergeCell ref="E21:E22"/>
    <mergeCell ref="F21:F22"/>
    <mergeCell ref="B22:C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 Mediciones COR</vt:lpstr>
      <vt:lpstr>ANEXO II Modelo CO</vt:lpstr>
      <vt:lpstr>ANEXO I Mediciones PO</vt:lpstr>
      <vt:lpstr>ANEXO II Modelo PO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dencinar</dc:creator>
  <cp:keywords/>
  <dc:description/>
  <cp:lastModifiedBy>GARRIDO, NURIA</cp:lastModifiedBy>
  <cp:revision/>
  <dcterms:created xsi:type="dcterms:W3CDTF">2015-04-27T14:21:31Z</dcterms:created>
  <dcterms:modified xsi:type="dcterms:W3CDTF">2021-06-08T08:32:55Z</dcterms:modified>
  <cp:category/>
  <cp:contentStatus/>
</cp:coreProperties>
</file>